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staydrop/Library/Mobile Documents/com~apple~CloudDocs/ResidenceStelvio/Conteggi proprietari/report affitti/2024/Gennaio/"/>
    </mc:Choice>
  </mc:AlternateContent>
  <xr:revisionPtr revIDLastSave="0" documentId="13_ncr:1_{339BAF71-1A0E-9A42-933D-5CEF24A49318}" xr6:coauthVersionLast="47" xr6:coauthVersionMax="47" xr10:uidLastSave="{00000000-0000-0000-0000-000000000000}"/>
  <bookViews>
    <workbookView minimized="1" xWindow="0" yWindow="460" windowWidth="16260" windowHeight="18140" xr2:uid="{00000000-000D-0000-FFFF-FFFF00000000}"/>
  </bookViews>
  <sheets>
    <sheet name="Foglio 1" sheetId="1" r:id="rId1"/>
  </sheets>
  <definedNames>
    <definedName name="_xlnm._FilterDatabase" localSheetId="0" hidden="1">'Foglio 1'!$A$1:$T$52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41" i="1"/>
  <c r="J42" i="1"/>
  <c r="J43" i="1"/>
  <c r="J44" i="1"/>
  <c r="J45" i="1"/>
  <c r="J46" i="1"/>
  <c r="J47" i="1"/>
  <c r="J48" i="1"/>
  <c r="J49" i="1"/>
  <c r="J50" i="1"/>
  <c r="J28" i="1"/>
  <c r="J29" i="1"/>
  <c r="J30" i="1"/>
  <c r="J31" i="1"/>
  <c r="J32" i="1"/>
  <c r="J33" i="1"/>
  <c r="J34" i="1"/>
  <c r="J35" i="1"/>
  <c r="J36" i="1"/>
  <c r="J37" i="1"/>
  <c r="J38" i="1"/>
  <c r="J3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  <c r="J4" i="1"/>
  <c r="J5" i="1"/>
  <c r="J6" i="1"/>
  <c r="J7" i="1"/>
  <c r="J8" i="1"/>
  <c r="J2" i="1"/>
  <c r="I53" i="1"/>
  <c r="L53" i="1"/>
  <c r="M53" i="1"/>
  <c r="O53" i="1"/>
  <c r="R53" i="1"/>
  <c r="H53" i="1"/>
  <c r="I52" i="1"/>
  <c r="H52" i="1"/>
  <c r="K51" i="1"/>
  <c r="P50" i="1"/>
  <c r="K50" i="1"/>
  <c r="N50" i="1" s="1"/>
  <c r="P49" i="1"/>
  <c r="K49" i="1"/>
  <c r="Q49" i="1" s="1"/>
  <c r="P48" i="1"/>
  <c r="K48" i="1"/>
  <c r="N48" i="1" s="1"/>
  <c r="P47" i="1"/>
  <c r="K47" i="1"/>
  <c r="Q47" i="1" s="1"/>
  <c r="P46" i="1"/>
  <c r="K46" i="1"/>
  <c r="N46" i="1" s="1"/>
  <c r="P45" i="1"/>
  <c r="K45" i="1"/>
  <c r="Q45" i="1" s="1"/>
  <c r="P44" i="1"/>
  <c r="K44" i="1"/>
  <c r="N44" i="1" s="1"/>
  <c r="P43" i="1"/>
  <c r="K43" i="1"/>
  <c r="Q43" i="1" s="1"/>
  <c r="K42" i="1"/>
  <c r="N42" i="1" s="1"/>
  <c r="P41" i="1"/>
  <c r="K41" i="1"/>
  <c r="Q41" i="1" s="1"/>
  <c r="K40" i="1"/>
  <c r="N40" i="1" s="1"/>
  <c r="P39" i="1"/>
  <c r="K39" i="1"/>
  <c r="N39" i="1" s="1"/>
  <c r="P38" i="1"/>
  <c r="K38" i="1"/>
  <c r="N38" i="1" s="1"/>
  <c r="K37" i="1"/>
  <c r="Q37" i="1" s="1"/>
  <c r="P36" i="1"/>
  <c r="K36" i="1"/>
  <c r="Q36" i="1" s="1"/>
  <c r="P35" i="1"/>
  <c r="K35" i="1"/>
  <c r="Q35" i="1" s="1"/>
  <c r="K34" i="1"/>
  <c r="Q34" i="1" s="1"/>
  <c r="K33" i="1"/>
  <c r="N33" i="1" s="1"/>
  <c r="P32" i="1"/>
  <c r="K32" i="1"/>
  <c r="Q32" i="1" s="1"/>
  <c r="P31" i="1"/>
  <c r="K31" i="1"/>
  <c r="N31" i="1" s="1"/>
  <c r="P30" i="1"/>
  <c r="K30" i="1"/>
  <c r="Q30" i="1" s="1"/>
  <c r="P29" i="1"/>
  <c r="K29" i="1"/>
  <c r="N29" i="1" s="1"/>
  <c r="K28" i="1"/>
  <c r="Q28" i="1" s="1"/>
  <c r="K27" i="1"/>
  <c r="Q27" i="1" s="1"/>
  <c r="P26" i="1"/>
  <c r="K26" i="1"/>
  <c r="Q26" i="1" s="1"/>
  <c r="K25" i="1"/>
  <c r="Q25" i="1" s="1"/>
  <c r="K24" i="1"/>
  <c r="N24" i="1" s="1"/>
  <c r="P23" i="1"/>
  <c r="K23" i="1"/>
  <c r="Q23" i="1" s="1"/>
  <c r="K22" i="1"/>
  <c r="N22" i="1" s="1"/>
  <c r="P21" i="1"/>
  <c r="K21" i="1"/>
  <c r="Q21" i="1" s="1"/>
  <c r="P20" i="1"/>
  <c r="K20" i="1"/>
  <c r="Q20" i="1" s="1"/>
  <c r="P19" i="1"/>
  <c r="K19" i="1"/>
  <c r="Q19" i="1" s="1"/>
  <c r="P18" i="1"/>
  <c r="K18" i="1"/>
  <c r="Q18" i="1" s="1"/>
  <c r="P17" i="1"/>
  <c r="K17" i="1"/>
  <c r="Q17" i="1" s="1"/>
  <c r="P16" i="1"/>
  <c r="K16" i="1"/>
  <c r="Q16" i="1" s="1"/>
  <c r="K15" i="1"/>
  <c r="Q15" i="1" s="1"/>
  <c r="K14" i="1"/>
  <c r="Q14" i="1" s="1"/>
  <c r="P13" i="1"/>
  <c r="K13" i="1"/>
  <c r="N13" i="1" s="1"/>
  <c r="K12" i="1"/>
  <c r="Q12" i="1" s="1"/>
  <c r="K11" i="1"/>
  <c r="N11" i="1" s="1"/>
  <c r="K10" i="1"/>
  <c r="Q10" i="1" s="1"/>
  <c r="P9" i="1"/>
  <c r="K9" i="1"/>
  <c r="Q9" i="1" s="1"/>
  <c r="P8" i="1"/>
  <c r="K8" i="1"/>
  <c r="N8" i="1" s="1"/>
  <c r="K7" i="1"/>
  <c r="Q7" i="1" s="1"/>
  <c r="K6" i="1"/>
  <c r="Q6" i="1" s="1"/>
  <c r="P5" i="1"/>
  <c r="K5" i="1"/>
  <c r="Q5" i="1" s="1"/>
  <c r="K4" i="1"/>
  <c r="N4" i="1" s="1"/>
  <c r="K3" i="1"/>
  <c r="Q3" i="1" s="1"/>
  <c r="K2" i="1"/>
  <c r="Q2" i="1" s="1"/>
  <c r="J53" i="1" l="1"/>
  <c r="J52" i="1"/>
  <c r="Q4" i="1"/>
  <c r="P53" i="1"/>
  <c r="Q11" i="1"/>
  <c r="Q8" i="1"/>
  <c r="K52" i="1"/>
  <c r="N37" i="1"/>
  <c r="Q33" i="1"/>
  <c r="N19" i="1"/>
  <c r="Q22" i="1"/>
  <c r="N27" i="1"/>
  <c r="Q38" i="1"/>
  <c r="N3" i="1"/>
  <c r="N17" i="1"/>
  <c r="N28" i="1"/>
  <c r="Q31" i="1"/>
  <c r="K53" i="1"/>
  <c r="N10" i="1"/>
  <c r="N15" i="1"/>
  <c r="N21" i="1"/>
  <c r="Q24" i="1"/>
  <c r="Q40" i="1"/>
  <c r="N35" i="1"/>
  <c r="P52" i="1"/>
  <c r="N26" i="1"/>
  <c r="N6" i="1"/>
  <c r="N9" i="1"/>
  <c r="Q29" i="1"/>
  <c r="Q39" i="1"/>
  <c r="Q42" i="1"/>
  <c r="Q44" i="1"/>
  <c r="Q46" i="1"/>
  <c r="Q48" i="1"/>
  <c r="Q50" i="1"/>
  <c r="Q13" i="1"/>
  <c r="N16" i="1"/>
  <c r="N18" i="1"/>
  <c r="N20" i="1"/>
  <c r="N43" i="1"/>
  <c r="N45" i="1"/>
  <c r="N47" i="1"/>
  <c r="N49" i="1"/>
  <c r="N2" i="1"/>
  <c r="N7" i="1"/>
  <c r="N25" i="1"/>
  <c r="N34" i="1"/>
  <c r="N41" i="1"/>
  <c r="N14" i="1"/>
  <c r="N5" i="1"/>
  <c r="N12" i="1"/>
  <c r="N23" i="1"/>
  <c r="N30" i="1"/>
  <c r="N32" i="1"/>
  <c r="Q53" i="1" l="1"/>
  <c r="N53" i="1"/>
  <c r="Q52" i="1"/>
  <c r="N52" i="1"/>
</calcChain>
</file>

<file path=xl/sharedStrings.xml><?xml version="1.0" encoding="utf-8"?>
<sst xmlns="http://schemas.openxmlformats.org/spreadsheetml/2006/main" count="530" uniqueCount="306">
  <si>
    <t>Riferimento prenotazione</t>
  </si>
  <si>
    <t>Nome del canale</t>
  </si>
  <si>
    <t>Nome dell'ospite</t>
  </si>
  <si>
    <t>Cognome ospite</t>
  </si>
  <si>
    <t>Data di check-in</t>
  </si>
  <si>
    <t>Data di check-out</t>
  </si>
  <si>
    <t>Notti</t>
  </si>
  <si>
    <t>Solo camera</t>
  </si>
  <si>
    <t>adulto extra/Box</t>
  </si>
  <si>
    <t>Subtotale netto IVA 10%</t>
  </si>
  <si>
    <t>Importo totale extra</t>
  </si>
  <si>
    <t xml:space="preserve">Subtotale </t>
  </si>
  <si>
    <t>Comm. cc 1,5%</t>
  </si>
  <si>
    <t>% Comm. portale</t>
  </si>
  <si>
    <t>€ Comm.Portale</t>
  </si>
  <si>
    <t>Comm. Gestore</t>
  </si>
  <si>
    <t>Totale pagamento</t>
  </si>
  <si>
    <t>Totale imposte fisse</t>
  </si>
  <si>
    <t>Camere</t>
  </si>
  <si>
    <t>LH23112837070696</t>
  </si>
  <si>
    <t>Extranet</t>
  </si>
  <si>
    <t>Davide</t>
  </si>
  <si>
    <t>Foti</t>
  </si>
  <si>
    <t>2024-01-01</t>
  </si>
  <si>
    <t>2024-01-04</t>
  </si>
  <si>
    <t>72,0</t>
  </si>
  <si>
    <t>260,0</t>
  </si>
  <si>
    <t>1153,96</t>
  </si>
  <si>
    <t>0,0</t>
  </si>
  <si>
    <t>5,0</t>
  </si>
  <si>
    <t>Bilo 16, Bilo 8</t>
  </si>
  <si>
    <t>BBN-BB23120812836775</t>
  </si>
  <si>
    <t>Direct Booking</t>
  </si>
  <si>
    <t>Axel</t>
  </si>
  <si>
    <t>Ziveri</t>
  </si>
  <si>
    <t>162,8</t>
  </si>
  <si>
    <t>657,2</t>
  </si>
  <si>
    <t>Bilo 6</t>
  </si>
  <si>
    <t>BBN-BB23120812838448</t>
  </si>
  <si>
    <t>Gabriele</t>
  </si>
  <si>
    <t>Maestroni</t>
  </si>
  <si>
    <t>2024-01-07</t>
  </si>
  <si>
    <t>86,4</t>
  </si>
  <si>
    <t>751,4</t>
  </si>
  <si>
    <t>Mono 5</t>
  </si>
  <si>
    <t>BDC-4130497488</t>
  </si>
  <si>
    <r>
      <rPr>
        <u/>
        <sz val="10"/>
        <color indexed="8"/>
        <rFont val="Helvetica Neue"/>
        <family val="2"/>
      </rPr>
      <t>Booking,com</t>
    </r>
  </si>
  <si>
    <t>enrico</t>
  </si>
  <si>
    <t>lanzoni</t>
  </si>
  <si>
    <t>2024-01-06</t>
  </si>
  <si>
    <t>129,0</t>
  </si>
  <si>
    <t>1065,9</t>
  </si>
  <si>
    <t>Bilo 18</t>
  </si>
  <si>
    <t>BBN-BB23121212863856</t>
  </si>
  <si>
    <t>Roberto</t>
  </si>
  <si>
    <t>De carlo</t>
  </si>
  <si>
    <t>97,2</t>
  </si>
  <si>
    <t>618,2</t>
  </si>
  <si>
    <t>Bilo 15</t>
  </si>
  <si>
    <t>BBN-BB23120712834195</t>
  </si>
  <si>
    <t>Arjan</t>
  </si>
  <si>
    <t>Gjura</t>
  </si>
  <si>
    <t>2024-01-02</t>
  </si>
  <si>
    <t>278,0</t>
  </si>
  <si>
    <t>963,0</t>
  </si>
  <si>
    <t>Bilo 10</t>
  </si>
  <si>
    <t>BDC-4294629447</t>
  </si>
  <si>
    <t>Andrea</t>
  </si>
  <si>
    <t>D'Amato</t>
  </si>
  <si>
    <t>2024-01-05</t>
  </si>
  <si>
    <t>109,8</t>
  </si>
  <si>
    <t>562,8</t>
  </si>
  <si>
    <t>Bilo 14</t>
  </si>
  <si>
    <t>BDC-4236535507</t>
  </si>
  <si>
    <t>Enrico</t>
  </si>
  <si>
    <t>Polvara</t>
  </si>
  <si>
    <t>136,2</t>
  </si>
  <si>
    <t>589,2</t>
  </si>
  <si>
    <t>Bilo 2</t>
  </si>
  <si>
    <t>LH23121137270774</t>
  </si>
  <si>
    <t>Michele</t>
  </si>
  <si>
    <t>Pilisi</t>
  </si>
  <si>
    <t>123,6</t>
  </si>
  <si>
    <t>707,6</t>
  </si>
  <si>
    <t>Bilo 9</t>
  </si>
  <si>
    <t>LH23121937399823</t>
  </si>
  <si>
    <t>Lipomi</t>
  </si>
  <si>
    <t>Messua</t>
  </si>
  <si>
    <t>89,2</t>
  </si>
  <si>
    <t>425,4</t>
  </si>
  <si>
    <t>Mono 11</t>
  </si>
  <si>
    <t>BBN-BB23122112912676</t>
  </si>
  <si>
    <t>Giulia</t>
  </si>
  <si>
    <t>Settembrini</t>
  </si>
  <si>
    <t>199,2</t>
  </si>
  <si>
    <t>564,2</t>
  </si>
  <si>
    <t>Bilo 1</t>
  </si>
  <si>
    <t>BDC-4086451550</t>
  </si>
  <si>
    <t>Vladimir</t>
  </si>
  <si>
    <t>Pelosi</t>
  </si>
  <si>
    <t>2024-01-03</t>
  </si>
  <si>
    <t>154,2</t>
  </si>
  <si>
    <t>703,2</t>
  </si>
  <si>
    <t>Mansarda 20</t>
  </si>
  <si>
    <t>BBN-BB23121012848828</t>
  </si>
  <si>
    <t>Luca</t>
  </si>
  <si>
    <t>Masotti</t>
  </si>
  <si>
    <t>91,6</t>
  </si>
  <si>
    <t>576,6</t>
  </si>
  <si>
    <t>Mono 17</t>
  </si>
  <si>
    <t>BBN-BB24010112975924</t>
  </si>
  <si>
    <t>Elisa</t>
  </si>
  <si>
    <t>SANTAMBROGIO</t>
  </si>
  <si>
    <t>172,8</t>
  </si>
  <si>
    <t>537,8</t>
  </si>
  <si>
    <t>Bilo 13</t>
  </si>
  <si>
    <t>BDC-4213246690</t>
  </si>
  <si>
    <t>Rachele</t>
  </si>
  <si>
    <t>Matsagani</t>
  </si>
  <si>
    <t>126,6</t>
  </si>
  <si>
    <t>603,6</t>
  </si>
  <si>
    <t>Bilo 7</t>
  </si>
  <si>
    <t>BDC-4240794575</t>
  </si>
  <si>
    <t>Andre Luis</t>
  </si>
  <si>
    <t>De Oliveira Filho</t>
  </si>
  <si>
    <t>2024-01-09</t>
  </si>
  <si>
    <t>141,0</t>
  </si>
  <si>
    <t>853,0</t>
  </si>
  <si>
    <t>BDC-4019829498</t>
  </si>
  <si>
    <t>Palombo</t>
  </si>
  <si>
    <t>Alyssa</t>
  </si>
  <si>
    <t>88,2</t>
  </si>
  <si>
    <t>500,75</t>
  </si>
  <si>
    <t>BDC-4161961707</t>
  </si>
  <si>
    <t>Elia</t>
  </si>
  <si>
    <t>Meschiari</t>
  </si>
  <si>
    <t>Bilo 16</t>
  </si>
  <si>
    <t>BDC-4184115010</t>
  </si>
  <si>
    <t>angelo</t>
  </si>
  <si>
    <t>perna</t>
  </si>
  <si>
    <t>83,4</t>
  </si>
  <si>
    <t>219,25</t>
  </si>
  <si>
    <t>Bilo 8</t>
  </si>
  <si>
    <t>BDC-4034515894</t>
  </si>
  <si>
    <t>Antonio</t>
  </si>
  <si>
    <t>Ostuni</t>
  </si>
  <si>
    <t>2024-01-08</t>
  </si>
  <si>
    <t>394,2</t>
  </si>
  <si>
    <t>1635,45</t>
  </si>
  <si>
    <t>Bilo 3, Bilo 4, Bilo 12</t>
  </si>
  <si>
    <t>BBN-BB23122212919097</t>
  </si>
  <si>
    <t>Filippo</t>
  </si>
  <si>
    <t>Cicirelli</t>
  </si>
  <si>
    <t>79,2</t>
  </si>
  <si>
    <t>379,2</t>
  </si>
  <si>
    <t>BDC-4178543772</t>
  </si>
  <si>
    <t>Andres</t>
  </si>
  <si>
    <t>Sierra</t>
  </si>
  <si>
    <t>121,8</t>
  </si>
  <si>
    <t>273,65</t>
  </si>
  <si>
    <t>EXP-X-149575236</t>
  </si>
  <si>
    <t>Expedia</t>
  </si>
  <si>
    <t>Catalin</t>
  </si>
  <si>
    <t>Prisecaru</t>
  </si>
  <si>
    <t>110,6</t>
  </si>
  <si>
    <t>220,04</t>
  </si>
  <si>
    <t>EXP-X-147833119</t>
  </si>
  <si>
    <t>Ala</t>
  </si>
  <si>
    <t>Ksibi</t>
  </si>
  <si>
    <t>2024-01-13</t>
  </si>
  <si>
    <t>2024-01-15</t>
  </si>
  <si>
    <t>295,18</t>
  </si>
  <si>
    <t>Bilo 3</t>
  </si>
  <si>
    <t>BDC-4212255960</t>
  </si>
  <si>
    <t>Francesco Olindo</t>
  </si>
  <si>
    <t>dal Maso</t>
  </si>
  <si>
    <t>2024-01-14</t>
  </si>
  <si>
    <t>185,02</t>
  </si>
  <si>
    <t>EXP-X-143420584</t>
  </si>
  <si>
    <t>YUKIKO</t>
  </si>
  <si>
    <t>FUJIO</t>
  </si>
  <si>
    <t>2024-01-19</t>
  </si>
  <si>
    <t>2024-01-20</t>
  </si>
  <si>
    <t>69,0</t>
  </si>
  <si>
    <t>2,4</t>
  </si>
  <si>
    <t>BBN-BB24010713032032</t>
  </si>
  <si>
    <t>Palladino</t>
  </si>
  <si>
    <t>2024-01-21</t>
  </si>
  <si>
    <t>102,0</t>
  </si>
  <si>
    <t>268,0</t>
  </si>
  <si>
    <t>4,8</t>
  </si>
  <si>
    <t>BDC-4138767968</t>
  </si>
  <si>
    <t>Matteo</t>
  </si>
  <si>
    <t>Dimauro</t>
  </si>
  <si>
    <t>117,0</t>
  </si>
  <si>
    <t>229,62</t>
  </si>
  <si>
    <t>BDC-4126831457</t>
  </si>
  <si>
    <t>Emanuela</t>
  </si>
  <si>
    <t>Simbari</t>
  </si>
  <si>
    <t>141,4</t>
  </si>
  <si>
    <t>254,02</t>
  </si>
  <si>
    <t>3,6</t>
  </si>
  <si>
    <t>Bilo 12</t>
  </si>
  <si>
    <t>BDC-4072007281</t>
  </si>
  <si>
    <t>Marco Dante</t>
  </si>
  <si>
    <t>Bianchi</t>
  </si>
  <si>
    <t>240,8</t>
  </si>
  <si>
    <t>458,04</t>
  </si>
  <si>
    <t>8,4</t>
  </si>
  <si>
    <t>Bilo 2, Bilo 1</t>
  </si>
  <si>
    <t>BDC-4196981185</t>
  </si>
  <si>
    <t>ADRIANO</t>
  </si>
  <si>
    <t>SALVI</t>
  </si>
  <si>
    <t>2024-01-22</t>
  </si>
  <si>
    <t>85,8</t>
  </si>
  <si>
    <t>264,98</t>
  </si>
  <si>
    <t>LH23112537016143</t>
  </si>
  <si>
    <t>Fabio</t>
  </si>
  <si>
    <t>Zambolin</t>
  </si>
  <si>
    <t>2024-01-26</t>
  </si>
  <si>
    <t>112,0</t>
  </si>
  <si>
    <t>562,0</t>
  </si>
  <si>
    <t>12,0</t>
  </si>
  <si>
    <t>BBN-BB23121712889206</t>
  </si>
  <si>
    <t>Francesca</t>
  </si>
  <si>
    <t>Angelini</t>
  </si>
  <si>
    <t>2024-01-23</t>
  </si>
  <si>
    <t>112,8</t>
  </si>
  <si>
    <t>428,8</t>
  </si>
  <si>
    <t>7,2</t>
  </si>
  <si>
    <t>BDC-4117413899</t>
  </si>
  <si>
    <t>Serghei</t>
  </si>
  <si>
    <t>Calancea</t>
  </si>
  <si>
    <t>2024-01-29</t>
  </si>
  <si>
    <t>99,0</t>
  </si>
  <si>
    <t>476,7</t>
  </si>
  <si>
    <t>10,8</t>
  </si>
  <si>
    <t>ABB-HMCAR5PCC8</t>
  </si>
  <si>
    <t>Airbnb</t>
  </si>
  <si>
    <t>Artiom</t>
  </si>
  <si>
    <t>Maximov</t>
  </si>
  <si>
    <t>389,31</t>
  </si>
  <si>
    <t>14,4</t>
  </si>
  <si>
    <t>BBN-BB24012513198345</t>
  </si>
  <si>
    <t>Alexander</t>
  </si>
  <si>
    <t>atzei</t>
  </si>
  <si>
    <t>2024-01-28</t>
  </si>
  <si>
    <t>238,0</t>
  </si>
  <si>
    <t>BDC-4111876114</t>
  </si>
  <si>
    <t>Luciana</t>
  </si>
  <si>
    <t>Modonesi</t>
  </si>
  <si>
    <t>2024-01-27</t>
  </si>
  <si>
    <t>2024-01-30</t>
  </si>
  <si>
    <t>104,8</t>
  </si>
  <si>
    <t>536,35</t>
  </si>
  <si>
    <t>BDC-4138520796</t>
  </si>
  <si>
    <t>Anna</t>
  </si>
  <si>
    <t>Carnevale</t>
  </si>
  <si>
    <t>227,05</t>
  </si>
  <si>
    <t>BBN-BB24011213074908</t>
  </si>
  <si>
    <t>Marco</t>
  </si>
  <si>
    <t>Pellegri</t>
  </si>
  <si>
    <t>167,0</t>
  </si>
  <si>
    <t>BDC-4081350315</t>
  </si>
  <si>
    <t>Giuseppe</t>
  </si>
  <si>
    <t>Crupi</t>
  </si>
  <si>
    <t>85,4</t>
  </si>
  <si>
    <t>173,43</t>
  </si>
  <si>
    <t>BBN-BB24011613115586</t>
  </si>
  <si>
    <t>Elisabetta</t>
  </si>
  <si>
    <t>Mogliazzi</t>
  </si>
  <si>
    <t>365,0</t>
  </si>
  <si>
    <t>614,0</t>
  </si>
  <si>
    <t>Bilo 4, Bilo 2, Bilo 3</t>
  </si>
  <si>
    <t>BDC-4105141841</t>
  </si>
  <si>
    <t>Tagliaferri</t>
  </si>
  <si>
    <t>81,0</t>
  </si>
  <si>
    <t>170,59</t>
  </si>
  <si>
    <t>BDC-4125480356</t>
  </si>
  <si>
    <t>George</t>
  </si>
  <si>
    <t>Coman</t>
  </si>
  <si>
    <t>230,13</t>
  </si>
  <si>
    <t>BDC-4191368006</t>
  </si>
  <si>
    <t>esmeralda</t>
  </si>
  <si>
    <t>gjoni</t>
  </si>
  <si>
    <t>BDC-4294320394</t>
  </si>
  <si>
    <t>Benedetto</t>
  </si>
  <si>
    <t>Borsellino</t>
  </si>
  <si>
    <t>205,33</t>
  </si>
  <si>
    <t>BDC-4273540955</t>
  </si>
  <si>
    <t>Riccardo</t>
  </si>
  <si>
    <t>Iafelice</t>
  </si>
  <si>
    <t>231,33</t>
  </si>
  <si>
    <t>BDC-4104548573</t>
  </si>
  <si>
    <t>Maria</t>
  </si>
  <si>
    <t>Di martino</t>
  </si>
  <si>
    <t>235,33</t>
  </si>
  <si>
    <t>BDC-4148770489</t>
  </si>
  <si>
    <t>paola</t>
  </si>
  <si>
    <t>suardi</t>
  </si>
  <si>
    <t>179,33</t>
  </si>
  <si>
    <t>BDC-4273629396</t>
  </si>
  <si>
    <t>Meyber</t>
  </si>
  <si>
    <t>Londono</t>
  </si>
  <si>
    <t>228,66</t>
  </si>
  <si>
    <t>Cam+extra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</si>
</sst>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u/>
      <sz val="10"/>
      <color indexed="8"/>
      <name val="Helvetica Neue"/>
      <family val="2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ooking.com/" TargetMode="External"/><Relationship Id="rId13" Type="http://schemas.openxmlformats.org/officeDocument/2006/relationships/hyperlink" Target="http://booking.com/" TargetMode="External"/><Relationship Id="rId18" Type="http://schemas.openxmlformats.org/officeDocument/2006/relationships/hyperlink" Target="http://booking.com/" TargetMode="External"/><Relationship Id="rId26" Type="http://schemas.openxmlformats.org/officeDocument/2006/relationships/hyperlink" Target="http://booking.com/" TargetMode="External"/><Relationship Id="rId3" Type="http://schemas.openxmlformats.org/officeDocument/2006/relationships/hyperlink" Target="http://booking.com/" TargetMode="External"/><Relationship Id="rId21" Type="http://schemas.openxmlformats.org/officeDocument/2006/relationships/hyperlink" Target="http://booking.com/" TargetMode="External"/><Relationship Id="rId7" Type="http://schemas.openxmlformats.org/officeDocument/2006/relationships/hyperlink" Target="http://booking.com/" TargetMode="External"/><Relationship Id="rId12" Type="http://schemas.openxmlformats.org/officeDocument/2006/relationships/hyperlink" Target="http://booking.com/" TargetMode="External"/><Relationship Id="rId17" Type="http://schemas.openxmlformats.org/officeDocument/2006/relationships/hyperlink" Target="http://booking.com/" TargetMode="External"/><Relationship Id="rId25" Type="http://schemas.openxmlformats.org/officeDocument/2006/relationships/hyperlink" Target="http://booking.com/" TargetMode="External"/><Relationship Id="rId2" Type="http://schemas.openxmlformats.org/officeDocument/2006/relationships/hyperlink" Target="http://booking.com/" TargetMode="External"/><Relationship Id="rId16" Type="http://schemas.openxmlformats.org/officeDocument/2006/relationships/hyperlink" Target="http://booking.com/" TargetMode="External"/><Relationship Id="rId20" Type="http://schemas.openxmlformats.org/officeDocument/2006/relationships/hyperlink" Target="http://booking.com/" TargetMode="External"/><Relationship Id="rId1" Type="http://schemas.openxmlformats.org/officeDocument/2006/relationships/hyperlink" Target="http://booking.com/" TargetMode="External"/><Relationship Id="rId6" Type="http://schemas.openxmlformats.org/officeDocument/2006/relationships/hyperlink" Target="http://booking.com/" TargetMode="External"/><Relationship Id="rId11" Type="http://schemas.openxmlformats.org/officeDocument/2006/relationships/hyperlink" Target="http://booking.com/" TargetMode="External"/><Relationship Id="rId24" Type="http://schemas.openxmlformats.org/officeDocument/2006/relationships/hyperlink" Target="http://booking.com/" TargetMode="External"/><Relationship Id="rId5" Type="http://schemas.openxmlformats.org/officeDocument/2006/relationships/hyperlink" Target="http://booking.com/" TargetMode="External"/><Relationship Id="rId15" Type="http://schemas.openxmlformats.org/officeDocument/2006/relationships/hyperlink" Target="http://booking.com/" TargetMode="External"/><Relationship Id="rId23" Type="http://schemas.openxmlformats.org/officeDocument/2006/relationships/hyperlink" Target="http://booking.com/" TargetMode="External"/><Relationship Id="rId28" Type="http://schemas.openxmlformats.org/officeDocument/2006/relationships/hyperlink" Target="http://booking.com/" TargetMode="External"/><Relationship Id="rId10" Type="http://schemas.openxmlformats.org/officeDocument/2006/relationships/hyperlink" Target="http://booking.com/" TargetMode="External"/><Relationship Id="rId19" Type="http://schemas.openxmlformats.org/officeDocument/2006/relationships/hyperlink" Target="http://booking.com/" TargetMode="External"/><Relationship Id="rId4" Type="http://schemas.openxmlformats.org/officeDocument/2006/relationships/hyperlink" Target="http://booking.com/" TargetMode="External"/><Relationship Id="rId9" Type="http://schemas.openxmlformats.org/officeDocument/2006/relationships/hyperlink" Target="http://booking.com/" TargetMode="External"/><Relationship Id="rId14" Type="http://schemas.openxmlformats.org/officeDocument/2006/relationships/hyperlink" Target="http://booking.com/" TargetMode="External"/><Relationship Id="rId22" Type="http://schemas.openxmlformats.org/officeDocument/2006/relationships/hyperlink" Target="http://booking.com/" TargetMode="External"/><Relationship Id="rId27" Type="http://schemas.openxmlformats.org/officeDocument/2006/relationships/hyperlink" Target="http://book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showGridLines="0" tabSelected="1" topLeftCell="A30" workbookViewId="0">
      <pane xSplit="1" topLeftCell="B1" activePane="topRight" state="frozen"/>
      <selection pane="topRight" sqref="A1:XFD1"/>
    </sheetView>
  </sheetViews>
  <sheetFormatPr baseColWidth="10" defaultColWidth="8.33203125" defaultRowHeight="20" customHeight="1" x14ac:dyDescent="0.15"/>
  <cols>
    <col min="1" max="1" width="21.6640625" style="1" customWidth="1"/>
    <col min="2" max="2" width="16.83203125" style="1" customWidth="1"/>
    <col min="3" max="3" width="14.83203125" style="1" customWidth="1"/>
    <col min="4" max="4" width="14.6640625" style="1" customWidth="1"/>
    <col min="5" max="5" width="14.5" style="1" customWidth="1"/>
    <col min="6" max="6" width="15.6640625" style="1" customWidth="1"/>
    <col min="7" max="7" width="10.1640625" style="1" customWidth="1"/>
    <col min="8" max="8" width="15.6640625" style="1" customWidth="1"/>
    <col min="9" max="10" width="14.6640625" style="1" customWidth="1"/>
    <col min="11" max="11" width="20.5" style="1" customWidth="1"/>
    <col min="12" max="12" width="17.33203125" style="1" customWidth="1"/>
    <col min="13" max="13" width="14.6640625" style="1" customWidth="1"/>
    <col min="14" max="14" width="17.83203125" style="1" customWidth="1"/>
    <col min="15" max="15" width="15.5" style="1" customWidth="1"/>
    <col min="16" max="18" width="15.6640625" style="1" customWidth="1"/>
    <col min="19" max="19" width="17.33203125" style="1" customWidth="1"/>
    <col min="20" max="20" width="17" style="1" customWidth="1"/>
    <col min="21" max="21" width="8.33203125" style="1" customWidth="1"/>
    <col min="22" max="16384" width="8.33203125" style="1"/>
  </cols>
  <sheetData>
    <row r="1" spans="1:20" ht="20.2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305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ht="20.25" customHeight="1" x14ac:dyDescent="0.15">
      <c r="A2" s="3" t="s">
        <v>19</v>
      </c>
      <c r="B2" s="4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6">
        <v>3</v>
      </c>
      <c r="H2" s="7">
        <v>816.96</v>
      </c>
      <c r="I2" s="6">
        <v>72</v>
      </c>
      <c r="J2" s="21">
        <f>SUM(H2:I2)</f>
        <v>888.96</v>
      </c>
      <c r="K2" s="7">
        <f t="shared" ref="K2:K33" si="0">(H2+I2)/1.1</f>
        <v>808.14545454545453</v>
      </c>
      <c r="L2" s="5" t="s">
        <v>26</v>
      </c>
      <c r="M2" s="5" t="s">
        <v>27</v>
      </c>
      <c r="N2" s="7">
        <f t="shared" ref="N2:N35" si="1">K2*1.5%</f>
        <v>12.122181818181817</v>
      </c>
      <c r="O2" s="5" t="s">
        <v>28</v>
      </c>
      <c r="P2" s="8"/>
      <c r="Q2" s="7">
        <f t="shared" ref="Q2:Q33" si="2">K2*25%</f>
        <v>202.03636363636363</v>
      </c>
      <c r="R2" s="7">
        <v>1153.96</v>
      </c>
      <c r="S2" s="5" t="s">
        <v>29</v>
      </c>
      <c r="T2" s="5" t="s">
        <v>30</v>
      </c>
    </row>
    <row r="3" spans="1:20" ht="20" customHeight="1" x14ac:dyDescent="0.15">
      <c r="A3" s="9" t="s">
        <v>31</v>
      </c>
      <c r="B3" s="10" t="s">
        <v>32</v>
      </c>
      <c r="C3" s="11" t="s">
        <v>33</v>
      </c>
      <c r="D3" s="11" t="s">
        <v>34</v>
      </c>
      <c r="E3" s="11" t="s">
        <v>23</v>
      </c>
      <c r="F3" s="11" t="s">
        <v>24</v>
      </c>
      <c r="G3" s="12">
        <v>3</v>
      </c>
      <c r="H3" s="13">
        <v>490.2</v>
      </c>
      <c r="I3" s="20">
        <v>0</v>
      </c>
      <c r="J3" s="21">
        <f t="shared" ref="J3:J50" si="3">SUM(H3:I3)</f>
        <v>490.2</v>
      </c>
      <c r="K3" s="13">
        <f t="shared" si="0"/>
        <v>445.63636363636357</v>
      </c>
      <c r="L3" s="11" t="s">
        <v>35</v>
      </c>
      <c r="M3" s="11" t="s">
        <v>36</v>
      </c>
      <c r="N3" s="13">
        <f t="shared" si="1"/>
        <v>6.6845454545454537</v>
      </c>
      <c r="O3" s="11" t="s">
        <v>28</v>
      </c>
      <c r="P3" s="14"/>
      <c r="Q3" s="13">
        <f t="shared" si="2"/>
        <v>111.40909090909089</v>
      </c>
      <c r="R3" s="13">
        <v>657.2</v>
      </c>
      <c r="S3" s="11" t="s">
        <v>29</v>
      </c>
      <c r="T3" s="11" t="s">
        <v>37</v>
      </c>
    </row>
    <row r="4" spans="1:20" ht="20" customHeight="1" x14ac:dyDescent="0.15">
      <c r="A4" s="9" t="s">
        <v>38</v>
      </c>
      <c r="B4" s="10" t="s">
        <v>32</v>
      </c>
      <c r="C4" s="11" t="s">
        <v>39</v>
      </c>
      <c r="D4" s="11" t="s">
        <v>40</v>
      </c>
      <c r="E4" s="11" t="s">
        <v>23</v>
      </c>
      <c r="F4" s="11" t="s">
        <v>41</v>
      </c>
      <c r="G4" s="12">
        <v>6</v>
      </c>
      <c r="H4" s="13">
        <v>660</v>
      </c>
      <c r="I4" s="12">
        <v>0</v>
      </c>
      <c r="J4" s="21">
        <f t="shared" si="3"/>
        <v>660</v>
      </c>
      <c r="K4" s="13">
        <f t="shared" si="0"/>
        <v>600</v>
      </c>
      <c r="L4" s="11" t="s">
        <v>42</v>
      </c>
      <c r="M4" s="11" t="s">
        <v>43</v>
      </c>
      <c r="N4" s="13">
        <f t="shared" si="1"/>
        <v>9</v>
      </c>
      <c r="O4" s="11" t="s">
        <v>28</v>
      </c>
      <c r="P4" s="14"/>
      <c r="Q4" s="13">
        <f t="shared" si="2"/>
        <v>150</v>
      </c>
      <c r="R4" s="13">
        <v>751.4</v>
      </c>
      <c r="S4" s="11" t="s">
        <v>29</v>
      </c>
      <c r="T4" s="11" t="s">
        <v>44</v>
      </c>
    </row>
    <row r="5" spans="1:20" ht="20" customHeight="1" x14ac:dyDescent="0.15">
      <c r="A5" s="9" t="s">
        <v>45</v>
      </c>
      <c r="B5" s="10" t="s">
        <v>46</v>
      </c>
      <c r="C5" s="11" t="s">
        <v>47</v>
      </c>
      <c r="D5" s="11" t="s">
        <v>48</v>
      </c>
      <c r="E5" s="11" t="s">
        <v>23</v>
      </c>
      <c r="F5" s="11" t="s">
        <v>49</v>
      </c>
      <c r="G5" s="12">
        <v>5</v>
      </c>
      <c r="H5" s="13">
        <v>856.9</v>
      </c>
      <c r="I5" s="20">
        <v>80</v>
      </c>
      <c r="J5" s="21">
        <f t="shared" si="3"/>
        <v>936.9</v>
      </c>
      <c r="K5" s="13">
        <f t="shared" si="0"/>
        <v>851.72727272727263</v>
      </c>
      <c r="L5" s="11" t="s">
        <v>50</v>
      </c>
      <c r="M5" s="11" t="s">
        <v>51</v>
      </c>
      <c r="N5" s="13">
        <f t="shared" si="1"/>
        <v>12.775909090909089</v>
      </c>
      <c r="O5" s="15">
        <v>0.18</v>
      </c>
      <c r="P5" s="13">
        <f>H5*O5</f>
        <v>154.24199999999999</v>
      </c>
      <c r="Q5" s="13">
        <f t="shared" si="2"/>
        <v>212.93181818181816</v>
      </c>
      <c r="R5" s="13">
        <v>1065.9000000000001</v>
      </c>
      <c r="S5" s="11" t="s">
        <v>29</v>
      </c>
      <c r="T5" s="11" t="s">
        <v>52</v>
      </c>
    </row>
    <row r="6" spans="1:20" ht="20" customHeight="1" x14ac:dyDescent="0.15">
      <c r="A6" s="9" t="s">
        <v>53</v>
      </c>
      <c r="B6" s="10" t="s">
        <v>32</v>
      </c>
      <c r="C6" s="11" t="s">
        <v>54</v>
      </c>
      <c r="D6" s="11" t="s">
        <v>55</v>
      </c>
      <c r="E6" s="11" t="s">
        <v>23</v>
      </c>
      <c r="F6" s="11" t="s">
        <v>24</v>
      </c>
      <c r="G6" s="12">
        <v>3</v>
      </c>
      <c r="H6" s="13">
        <v>516</v>
      </c>
      <c r="I6" s="12">
        <v>0</v>
      </c>
      <c r="J6" s="21">
        <f t="shared" si="3"/>
        <v>516</v>
      </c>
      <c r="K6" s="13">
        <f t="shared" si="0"/>
        <v>469.09090909090907</v>
      </c>
      <c r="L6" s="11" t="s">
        <v>56</v>
      </c>
      <c r="M6" s="11" t="s">
        <v>57</v>
      </c>
      <c r="N6" s="13">
        <f t="shared" si="1"/>
        <v>7.0363636363636362</v>
      </c>
      <c r="O6" s="11" t="s">
        <v>28</v>
      </c>
      <c r="P6" s="14"/>
      <c r="Q6" s="13">
        <f t="shared" si="2"/>
        <v>117.27272727272727</v>
      </c>
      <c r="R6" s="13">
        <v>618.20000000000005</v>
      </c>
      <c r="S6" s="11" t="s">
        <v>29</v>
      </c>
      <c r="T6" s="11" t="s">
        <v>58</v>
      </c>
    </row>
    <row r="7" spans="1:20" ht="20" customHeight="1" x14ac:dyDescent="0.15">
      <c r="A7" s="9" t="s">
        <v>59</v>
      </c>
      <c r="B7" s="10" t="s">
        <v>32</v>
      </c>
      <c r="C7" s="11" t="s">
        <v>60</v>
      </c>
      <c r="D7" s="11" t="s">
        <v>61</v>
      </c>
      <c r="E7" s="11" t="s">
        <v>62</v>
      </c>
      <c r="F7" s="11" t="s">
        <v>49</v>
      </c>
      <c r="G7" s="12">
        <v>4</v>
      </c>
      <c r="H7" s="13">
        <v>780</v>
      </c>
      <c r="I7" s="20">
        <v>60</v>
      </c>
      <c r="J7" s="21">
        <f t="shared" si="3"/>
        <v>840</v>
      </c>
      <c r="K7" s="13">
        <f t="shared" si="0"/>
        <v>763.63636363636363</v>
      </c>
      <c r="L7" s="11" t="s">
        <v>63</v>
      </c>
      <c r="M7" s="11" t="s">
        <v>64</v>
      </c>
      <c r="N7" s="13">
        <f t="shared" si="1"/>
        <v>11.454545454545453</v>
      </c>
      <c r="O7" s="11" t="s">
        <v>28</v>
      </c>
      <c r="P7" s="14"/>
      <c r="Q7" s="13">
        <f t="shared" si="2"/>
        <v>190.90909090909091</v>
      </c>
      <c r="R7" s="13">
        <v>963</v>
      </c>
      <c r="S7" s="11" t="s">
        <v>29</v>
      </c>
      <c r="T7" s="11" t="s">
        <v>65</v>
      </c>
    </row>
    <row r="8" spans="1:20" ht="20" customHeight="1" x14ac:dyDescent="0.15">
      <c r="A8" s="9" t="s">
        <v>66</v>
      </c>
      <c r="B8" s="10" t="s">
        <v>46</v>
      </c>
      <c r="C8" s="11" t="s">
        <v>67</v>
      </c>
      <c r="D8" s="11" t="s">
        <v>68</v>
      </c>
      <c r="E8" s="11" t="s">
        <v>62</v>
      </c>
      <c r="F8" s="11" t="s">
        <v>69</v>
      </c>
      <c r="G8" s="12">
        <v>3</v>
      </c>
      <c r="H8" s="13">
        <v>453</v>
      </c>
      <c r="I8" s="12">
        <v>0</v>
      </c>
      <c r="J8" s="21">
        <f t="shared" si="3"/>
        <v>453</v>
      </c>
      <c r="K8" s="13">
        <f t="shared" si="0"/>
        <v>411.81818181818181</v>
      </c>
      <c r="L8" s="11" t="s">
        <v>70</v>
      </c>
      <c r="M8" s="11" t="s">
        <v>71</v>
      </c>
      <c r="N8" s="13">
        <f t="shared" si="1"/>
        <v>6.1772727272727268</v>
      </c>
      <c r="O8" s="15">
        <v>0.18</v>
      </c>
      <c r="P8" s="13">
        <f>H8*O8</f>
        <v>81.539999999999992</v>
      </c>
      <c r="Q8" s="13">
        <f t="shared" si="2"/>
        <v>102.95454545454545</v>
      </c>
      <c r="R8" s="13">
        <v>562.79999999999995</v>
      </c>
      <c r="S8" s="11" t="s">
        <v>29</v>
      </c>
      <c r="T8" s="11" t="s">
        <v>72</v>
      </c>
    </row>
    <row r="9" spans="1:20" ht="20" customHeight="1" x14ac:dyDescent="0.15">
      <c r="A9" s="9" t="s">
        <v>73</v>
      </c>
      <c r="B9" s="10" t="s">
        <v>46</v>
      </c>
      <c r="C9" s="11" t="s">
        <v>74</v>
      </c>
      <c r="D9" s="11" t="s">
        <v>75</v>
      </c>
      <c r="E9" s="11" t="s">
        <v>62</v>
      </c>
      <c r="F9" s="11" t="s">
        <v>69</v>
      </c>
      <c r="G9" s="12">
        <v>3</v>
      </c>
      <c r="H9" s="13">
        <v>453</v>
      </c>
      <c r="I9" s="20">
        <v>30</v>
      </c>
      <c r="J9" s="21">
        <f t="shared" si="3"/>
        <v>483</v>
      </c>
      <c r="K9" s="13">
        <f t="shared" si="0"/>
        <v>439.09090909090907</v>
      </c>
      <c r="L9" s="11" t="s">
        <v>76</v>
      </c>
      <c r="M9" s="11" t="s">
        <v>77</v>
      </c>
      <c r="N9" s="13">
        <f t="shared" si="1"/>
        <v>6.586363636363636</v>
      </c>
      <c r="O9" s="15">
        <v>0.18</v>
      </c>
      <c r="P9" s="13">
        <f>H9*O9</f>
        <v>81.539999999999992</v>
      </c>
      <c r="Q9" s="13">
        <f t="shared" si="2"/>
        <v>109.77272727272727</v>
      </c>
      <c r="R9" s="13">
        <v>589.20000000000005</v>
      </c>
      <c r="S9" s="11" t="s">
        <v>29</v>
      </c>
      <c r="T9" s="11" t="s">
        <v>78</v>
      </c>
    </row>
    <row r="10" spans="1:20" ht="20" customHeight="1" x14ac:dyDescent="0.15">
      <c r="A10" s="9" t="s">
        <v>79</v>
      </c>
      <c r="B10" s="10" t="s">
        <v>20</v>
      </c>
      <c r="C10" s="11" t="s">
        <v>80</v>
      </c>
      <c r="D10" s="11" t="s">
        <v>81</v>
      </c>
      <c r="E10" s="11" t="s">
        <v>62</v>
      </c>
      <c r="F10" s="11" t="s">
        <v>49</v>
      </c>
      <c r="G10" s="12">
        <v>4</v>
      </c>
      <c r="H10" s="13">
        <v>520</v>
      </c>
      <c r="I10" s="12">
        <v>64</v>
      </c>
      <c r="J10" s="21">
        <f t="shared" si="3"/>
        <v>584</v>
      </c>
      <c r="K10" s="13">
        <f t="shared" si="0"/>
        <v>530.90909090909088</v>
      </c>
      <c r="L10" s="11" t="s">
        <v>82</v>
      </c>
      <c r="M10" s="11" t="s">
        <v>83</v>
      </c>
      <c r="N10" s="13">
        <f t="shared" si="1"/>
        <v>7.963636363636363</v>
      </c>
      <c r="O10" s="11" t="s">
        <v>28</v>
      </c>
      <c r="P10" s="14"/>
      <c r="Q10" s="13">
        <f t="shared" si="2"/>
        <v>132.72727272727272</v>
      </c>
      <c r="R10" s="13">
        <v>707.6</v>
      </c>
      <c r="S10" s="11" t="s">
        <v>29</v>
      </c>
      <c r="T10" s="11" t="s">
        <v>84</v>
      </c>
    </row>
    <row r="11" spans="1:20" ht="20" customHeight="1" x14ac:dyDescent="0.15">
      <c r="A11" s="9" t="s">
        <v>85</v>
      </c>
      <c r="B11" s="10" t="s">
        <v>20</v>
      </c>
      <c r="C11" s="11" t="s">
        <v>86</v>
      </c>
      <c r="D11" s="11" t="s">
        <v>87</v>
      </c>
      <c r="E11" s="11" t="s">
        <v>62</v>
      </c>
      <c r="F11" s="11" t="s">
        <v>69</v>
      </c>
      <c r="G11" s="12">
        <v>3</v>
      </c>
      <c r="H11" s="13">
        <v>331.2</v>
      </c>
      <c r="I11" s="12">
        <v>0</v>
      </c>
      <c r="J11" s="21">
        <f t="shared" si="3"/>
        <v>331.2</v>
      </c>
      <c r="K11" s="13">
        <f t="shared" si="0"/>
        <v>301.09090909090907</v>
      </c>
      <c r="L11" s="11" t="s">
        <v>88</v>
      </c>
      <c r="M11" s="11" t="s">
        <v>89</v>
      </c>
      <c r="N11" s="13">
        <f t="shared" si="1"/>
        <v>4.5163636363636357</v>
      </c>
      <c r="O11" s="11" t="s">
        <v>28</v>
      </c>
      <c r="P11" s="14"/>
      <c r="Q11" s="13">
        <f t="shared" si="2"/>
        <v>75.272727272727266</v>
      </c>
      <c r="R11" s="13">
        <v>425.4</v>
      </c>
      <c r="S11" s="11" t="s">
        <v>29</v>
      </c>
      <c r="T11" s="11" t="s">
        <v>90</v>
      </c>
    </row>
    <row r="12" spans="1:20" ht="20" customHeight="1" x14ac:dyDescent="0.15">
      <c r="A12" s="9" t="s">
        <v>91</v>
      </c>
      <c r="B12" s="10" t="s">
        <v>32</v>
      </c>
      <c r="C12" s="11" t="s">
        <v>92</v>
      </c>
      <c r="D12" s="11" t="s">
        <v>93</v>
      </c>
      <c r="E12" s="11" t="s">
        <v>62</v>
      </c>
      <c r="F12" s="11" t="s">
        <v>69</v>
      </c>
      <c r="G12" s="12">
        <v>3</v>
      </c>
      <c r="H12" s="13">
        <v>360</v>
      </c>
      <c r="I12" s="12">
        <v>0</v>
      </c>
      <c r="J12" s="21">
        <f t="shared" si="3"/>
        <v>360</v>
      </c>
      <c r="K12" s="13">
        <f t="shared" si="0"/>
        <v>327.27272727272725</v>
      </c>
      <c r="L12" s="11" t="s">
        <v>94</v>
      </c>
      <c r="M12" s="11" t="s">
        <v>95</v>
      </c>
      <c r="N12" s="13">
        <f t="shared" si="1"/>
        <v>4.9090909090909083</v>
      </c>
      <c r="O12" s="11" t="s">
        <v>28</v>
      </c>
      <c r="P12" s="14"/>
      <c r="Q12" s="13">
        <f t="shared" si="2"/>
        <v>81.818181818181813</v>
      </c>
      <c r="R12" s="13">
        <v>564.20000000000005</v>
      </c>
      <c r="S12" s="11" t="s">
        <v>29</v>
      </c>
      <c r="T12" s="11" t="s">
        <v>96</v>
      </c>
    </row>
    <row r="13" spans="1:20" ht="20" customHeight="1" x14ac:dyDescent="0.15">
      <c r="A13" s="9" t="s">
        <v>97</v>
      </c>
      <c r="B13" s="10" t="s">
        <v>46</v>
      </c>
      <c r="C13" s="11" t="s">
        <v>98</v>
      </c>
      <c r="D13" s="11" t="s">
        <v>99</v>
      </c>
      <c r="E13" s="11" t="s">
        <v>100</v>
      </c>
      <c r="F13" s="11" t="s">
        <v>49</v>
      </c>
      <c r="G13" s="12">
        <v>3</v>
      </c>
      <c r="H13" s="13">
        <v>549</v>
      </c>
      <c r="I13" s="12">
        <v>0</v>
      </c>
      <c r="J13" s="21">
        <f t="shared" si="3"/>
        <v>549</v>
      </c>
      <c r="K13" s="13">
        <f t="shared" si="0"/>
        <v>499.09090909090907</v>
      </c>
      <c r="L13" s="11" t="s">
        <v>101</v>
      </c>
      <c r="M13" s="11" t="s">
        <v>102</v>
      </c>
      <c r="N13" s="13">
        <f t="shared" si="1"/>
        <v>7.4863636363636354</v>
      </c>
      <c r="O13" s="15">
        <v>0.18</v>
      </c>
      <c r="P13" s="13">
        <f>H13*O13</f>
        <v>98.82</v>
      </c>
      <c r="Q13" s="13">
        <f t="shared" si="2"/>
        <v>124.77272727272727</v>
      </c>
      <c r="R13" s="13">
        <v>703.2</v>
      </c>
      <c r="S13" s="11" t="s">
        <v>29</v>
      </c>
      <c r="T13" s="11" t="s">
        <v>103</v>
      </c>
    </row>
    <row r="14" spans="1:20" ht="20" customHeight="1" x14ac:dyDescent="0.15">
      <c r="A14" s="9" t="s">
        <v>104</v>
      </c>
      <c r="B14" s="10" t="s">
        <v>32</v>
      </c>
      <c r="C14" s="11" t="s">
        <v>105</v>
      </c>
      <c r="D14" s="11" t="s">
        <v>106</v>
      </c>
      <c r="E14" s="11" t="s">
        <v>100</v>
      </c>
      <c r="F14" s="11" t="s">
        <v>41</v>
      </c>
      <c r="G14" s="12">
        <v>4</v>
      </c>
      <c r="H14" s="13">
        <v>480</v>
      </c>
      <c r="I14" s="12">
        <v>0</v>
      </c>
      <c r="J14" s="21">
        <f t="shared" si="3"/>
        <v>480</v>
      </c>
      <c r="K14" s="13">
        <f t="shared" si="0"/>
        <v>436.36363636363632</v>
      </c>
      <c r="L14" s="11" t="s">
        <v>107</v>
      </c>
      <c r="M14" s="11" t="s">
        <v>108</v>
      </c>
      <c r="N14" s="13">
        <f t="shared" si="1"/>
        <v>6.5454545454545441</v>
      </c>
      <c r="O14" s="11" t="s">
        <v>28</v>
      </c>
      <c r="P14" s="14"/>
      <c r="Q14" s="13">
        <f t="shared" si="2"/>
        <v>109.09090909090908</v>
      </c>
      <c r="R14" s="13">
        <v>576.6</v>
      </c>
      <c r="S14" s="11" t="s">
        <v>29</v>
      </c>
      <c r="T14" s="11" t="s">
        <v>109</v>
      </c>
    </row>
    <row r="15" spans="1:20" ht="20" customHeight="1" x14ac:dyDescent="0.15">
      <c r="A15" s="9" t="s">
        <v>110</v>
      </c>
      <c r="B15" s="10" t="s">
        <v>32</v>
      </c>
      <c r="C15" s="11" t="s">
        <v>111</v>
      </c>
      <c r="D15" s="11" t="s">
        <v>112</v>
      </c>
      <c r="E15" s="11" t="s">
        <v>100</v>
      </c>
      <c r="F15" s="11" t="s">
        <v>49</v>
      </c>
      <c r="G15" s="12">
        <v>3</v>
      </c>
      <c r="H15" s="13">
        <v>360</v>
      </c>
      <c r="I15" s="12">
        <v>0</v>
      </c>
      <c r="J15" s="21">
        <f t="shared" si="3"/>
        <v>360</v>
      </c>
      <c r="K15" s="13">
        <f t="shared" si="0"/>
        <v>327.27272727272725</v>
      </c>
      <c r="L15" s="11" t="s">
        <v>113</v>
      </c>
      <c r="M15" s="11" t="s">
        <v>114</v>
      </c>
      <c r="N15" s="13">
        <f t="shared" si="1"/>
        <v>4.9090909090909083</v>
      </c>
      <c r="O15" s="11" t="s">
        <v>28</v>
      </c>
      <c r="P15" s="14"/>
      <c r="Q15" s="13">
        <f t="shared" si="2"/>
        <v>81.818181818181813</v>
      </c>
      <c r="R15" s="13">
        <v>537.79999999999995</v>
      </c>
      <c r="S15" s="11" t="s">
        <v>29</v>
      </c>
      <c r="T15" s="11" t="s">
        <v>115</v>
      </c>
    </row>
    <row r="16" spans="1:20" ht="20" customHeight="1" x14ac:dyDescent="0.15">
      <c r="A16" s="9" t="s">
        <v>116</v>
      </c>
      <c r="B16" s="10" t="s">
        <v>46</v>
      </c>
      <c r="C16" s="11" t="s">
        <v>117</v>
      </c>
      <c r="D16" s="11" t="s">
        <v>118</v>
      </c>
      <c r="E16" s="11" t="s">
        <v>24</v>
      </c>
      <c r="F16" s="11" t="s">
        <v>41</v>
      </c>
      <c r="G16" s="12">
        <v>3</v>
      </c>
      <c r="H16" s="13">
        <v>477</v>
      </c>
      <c r="I16" s="12">
        <v>0</v>
      </c>
      <c r="J16" s="21">
        <f t="shared" si="3"/>
        <v>477</v>
      </c>
      <c r="K16" s="13">
        <f t="shared" si="0"/>
        <v>433.63636363636363</v>
      </c>
      <c r="L16" s="11" t="s">
        <v>119</v>
      </c>
      <c r="M16" s="11" t="s">
        <v>120</v>
      </c>
      <c r="N16" s="13">
        <f t="shared" si="1"/>
        <v>6.504545454545454</v>
      </c>
      <c r="O16" s="15">
        <v>0.18</v>
      </c>
      <c r="P16" s="13">
        <f t="shared" ref="P16:P21" si="4">H16*O16</f>
        <v>85.86</v>
      </c>
      <c r="Q16" s="13">
        <f t="shared" si="2"/>
        <v>108.40909090909091</v>
      </c>
      <c r="R16" s="13">
        <v>603.6</v>
      </c>
      <c r="S16" s="11" t="s">
        <v>29</v>
      </c>
      <c r="T16" s="11" t="s">
        <v>121</v>
      </c>
    </row>
    <row r="17" spans="1:20" ht="20" customHeight="1" x14ac:dyDescent="0.15">
      <c r="A17" s="9" t="s">
        <v>122</v>
      </c>
      <c r="B17" s="10" t="s">
        <v>46</v>
      </c>
      <c r="C17" s="11" t="s">
        <v>123</v>
      </c>
      <c r="D17" s="11" t="s">
        <v>124</v>
      </c>
      <c r="E17" s="11" t="s">
        <v>24</v>
      </c>
      <c r="F17" s="11" t="s">
        <v>125</v>
      </c>
      <c r="G17" s="12">
        <v>5</v>
      </c>
      <c r="H17" s="13">
        <v>707</v>
      </c>
      <c r="I17" s="12">
        <v>0</v>
      </c>
      <c r="J17" s="21">
        <f t="shared" si="3"/>
        <v>707</v>
      </c>
      <c r="K17" s="13">
        <f t="shared" si="0"/>
        <v>642.72727272727263</v>
      </c>
      <c r="L17" s="11" t="s">
        <v>126</v>
      </c>
      <c r="M17" s="11" t="s">
        <v>127</v>
      </c>
      <c r="N17" s="13">
        <f t="shared" si="1"/>
        <v>9.6409090909090889</v>
      </c>
      <c r="O17" s="15">
        <v>0.18</v>
      </c>
      <c r="P17" s="13">
        <f t="shared" si="4"/>
        <v>127.25999999999999</v>
      </c>
      <c r="Q17" s="13">
        <f t="shared" si="2"/>
        <v>160.68181818181816</v>
      </c>
      <c r="R17" s="13">
        <v>853</v>
      </c>
      <c r="S17" s="11" t="s">
        <v>29</v>
      </c>
      <c r="T17" s="11" t="s">
        <v>58</v>
      </c>
    </row>
    <row r="18" spans="1:20" ht="20" customHeight="1" x14ac:dyDescent="0.15">
      <c r="A18" s="9" t="s">
        <v>128</v>
      </c>
      <c r="B18" s="10" t="s">
        <v>46</v>
      </c>
      <c r="C18" s="11" t="s">
        <v>129</v>
      </c>
      <c r="D18" s="11" t="s">
        <v>130</v>
      </c>
      <c r="E18" s="11" t="s">
        <v>24</v>
      </c>
      <c r="F18" s="11" t="s">
        <v>41</v>
      </c>
      <c r="G18" s="12">
        <v>3</v>
      </c>
      <c r="H18" s="13">
        <v>407.55</v>
      </c>
      <c r="I18" s="12">
        <v>0</v>
      </c>
      <c r="J18" s="21">
        <f t="shared" si="3"/>
        <v>407.55</v>
      </c>
      <c r="K18" s="13">
        <f t="shared" si="0"/>
        <v>370.5</v>
      </c>
      <c r="L18" s="11" t="s">
        <v>131</v>
      </c>
      <c r="M18" s="11" t="s">
        <v>132</v>
      </c>
      <c r="N18" s="13">
        <f t="shared" si="1"/>
        <v>5.5575000000000001</v>
      </c>
      <c r="O18" s="15">
        <v>0.18</v>
      </c>
      <c r="P18" s="13">
        <f t="shared" si="4"/>
        <v>73.358999999999995</v>
      </c>
      <c r="Q18" s="13">
        <f t="shared" si="2"/>
        <v>92.625</v>
      </c>
      <c r="R18" s="13">
        <v>500.75</v>
      </c>
      <c r="S18" s="11" t="s">
        <v>29</v>
      </c>
      <c r="T18" s="11" t="s">
        <v>37</v>
      </c>
    </row>
    <row r="19" spans="1:20" ht="20" customHeight="1" x14ac:dyDescent="0.15">
      <c r="A19" s="9" t="s">
        <v>133</v>
      </c>
      <c r="B19" s="10" t="s">
        <v>46</v>
      </c>
      <c r="C19" s="11" t="s">
        <v>134</v>
      </c>
      <c r="D19" s="11" t="s">
        <v>135</v>
      </c>
      <c r="E19" s="11" t="s">
        <v>24</v>
      </c>
      <c r="F19" s="11" t="s">
        <v>41</v>
      </c>
      <c r="G19" s="12">
        <v>3</v>
      </c>
      <c r="H19" s="13">
        <v>407.55</v>
      </c>
      <c r="I19" s="12">
        <v>0</v>
      </c>
      <c r="J19" s="21">
        <f t="shared" si="3"/>
        <v>407.55</v>
      </c>
      <c r="K19" s="13">
        <f t="shared" si="0"/>
        <v>370.5</v>
      </c>
      <c r="L19" s="11" t="s">
        <v>131</v>
      </c>
      <c r="M19" s="11" t="s">
        <v>132</v>
      </c>
      <c r="N19" s="13">
        <f t="shared" si="1"/>
        <v>5.5575000000000001</v>
      </c>
      <c r="O19" s="15">
        <v>0.18</v>
      </c>
      <c r="P19" s="13">
        <f t="shared" si="4"/>
        <v>73.358999999999995</v>
      </c>
      <c r="Q19" s="13">
        <f t="shared" si="2"/>
        <v>92.625</v>
      </c>
      <c r="R19" s="13">
        <v>500.75</v>
      </c>
      <c r="S19" s="11" t="s">
        <v>29</v>
      </c>
      <c r="T19" s="11" t="s">
        <v>136</v>
      </c>
    </row>
    <row r="20" spans="1:20" ht="20" customHeight="1" x14ac:dyDescent="0.15">
      <c r="A20" s="9" t="s">
        <v>137</v>
      </c>
      <c r="B20" s="10" t="s">
        <v>46</v>
      </c>
      <c r="C20" s="11" t="s">
        <v>138</v>
      </c>
      <c r="D20" s="11" t="s">
        <v>139</v>
      </c>
      <c r="E20" s="11" t="s">
        <v>24</v>
      </c>
      <c r="F20" s="11" t="s">
        <v>69</v>
      </c>
      <c r="G20" s="12">
        <v>1</v>
      </c>
      <c r="H20" s="13">
        <v>135.85</v>
      </c>
      <c r="I20" s="12">
        <v>0</v>
      </c>
      <c r="J20" s="21">
        <f t="shared" si="3"/>
        <v>135.85</v>
      </c>
      <c r="K20" s="13">
        <f t="shared" si="0"/>
        <v>123.49999999999999</v>
      </c>
      <c r="L20" s="11" t="s">
        <v>140</v>
      </c>
      <c r="M20" s="11" t="s">
        <v>141</v>
      </c>
      <c r="N20" s="13">
        <f t="shared" si="1"/>
        <v>1.8524999999999998</v>
      </c>
      <c r="O20" s="15">
        <v>0.18</v>
      </c>
      <c r="P20" s="13">
        <f t="shared" si="4"/>
        <v>24.452999999999999</v>
      </c>
      <c r="Q20" s="13">
        <f t="shared" si="2"/>
        <v>30.874999999999996</v>
      </c>
      <c r="R20" s="13">
        <v>219.25</v>
      </c>
      <c r="S20" s="11" t="s">
        <v>29</v>
      </c>
      <c r="T20" s="11" t="s">
        <v>142</v>
      </c>
    </row>
    <row r="21" spans="1:20" ht="20" customHeight="1" x14ac:dyDescent="0.15">
      <c r="A21" s="9" t="s">
        <v>143</v>
      </c>
      <c r="B21" s="10" t="s">
        <v>46</v>
      </c>
      <c r="C21" s="11" t="s">
        <v>144</v>
      </c>
      <c r="D21" s="11" t="s">
        <v>145</v>
      </c>
      <c r="E21" s="11" t="s">
        <v>69</v>
      </c>
      <c r="F21" s="11" t="s">
        <v>146</v>
      </c>
      <c r="G21" s="12">
        <v>3</v>
      </c>
      <c r="H21" s="13">
        <v>1241.25</v>
      </c>
      <c r="I21" s="12">
        <v>0</v>
      </c>
      <c r="J21" s="21">
        <f t="shared" si="3"/>
        <v>1241.25</v>
      </c>
      <c r="K21" s="13">
        <f t="shared" si="0"/>
        <v>1128.4090909090908</v>
      </c>
      <c r="L21" s="11" t="s">
        <v>147</v>
      </c>
      <c r="M21" s="11" t="s">
        <v>148</v>
      </c>
      <c r="N21" s="13">
        <f t="shared" si="1"/>
        <v>16.92613636363636</v>
      </c>
      <c r="O21" s="15">
        <v>0.18</v>
      </c>
      <c r="P21" s="13">
        <f t="shared" si="4"/>
        <v>223.42499999999998</v>
      </c>
      <c r="Q21" s="13">
        <f t="shared" si="2"/>
        <v>282.10227272727269</v>
      </c>
      <c r="R21" s="13">
        <v>1635.45</v>
      </c>
      <c r="S21" s="11" t="s">
        <v>29</v>
      </c>
      <c r="T21" s="11" t="s">
        <v>149</v>
      </c>
    </row>
    <row r="22" spans="1:20" ht="20" customHeight="1" x14ac:dyDescent="0.15">
      <c r="A22" s="9" t="s">
        <v>150</v>
      </c>
      <c r="B22" s="10" t="s">
        <v>32</v>
      </c>
      <c r="C22" s="11" t="s">
        <v>151</v>
      </c>
      <c r="D22" s="11" t="s">
        <v>152</v>
      </c>
      <c r="E22" s="11" t="s">
        <v>69</v>
      </c>
      <c r="F22" s="11" t="s">
        <v>146</v>
      </c>
      <c r="G22" s="12">
        <v>3</v>
      </c>
      <c r="H22" s="13">
        <v>295</v>
      </c>
      <c r="I22" s="12">
        <v>0</v>
      </c>
      <c r="J22" s="21">
        <f t="shared" si="3"/>
        <v>295</v>
      </c>
      <c r="K22" s="13">
        <f t="shared" si="0"/>
        <v>268.18181818181819</v>
      </c>
      <c r="L22" s="11" t="s">
        <v>153</v>
      </c>
      <c r="M22" s="11" t="s">
        <v>154</v>
      </c>
      <c r="N22" s="13">
        <f t="shared" si="1"/>
        <v>4.0227272727272725</v>
      </c>
      <c r="O22" s="11" t="s">
        <v>28</v>
      </c>
      <c r="P22" s="14"/>
      <c r="Q22" s="13">
        <f t="shared" si="2"/>
        <v>67.045454545454547</v>
      </c>
      <c r="R22" s="13">
        <v>379.2</v>
      </c>
      <c r="S22" s="11" t="s">
        <v>29</v>
      </c>
      <c r="T22" s="11" t="s">
        <v>90</v>
      </c>
    </row>
    <row r="23" spans="1:20" ht="20" customHeight="1" x14ac:dyDescent="0.15">
      <c r="A23" s="9" t="s">
        <v>155</v>
      </c>
      <c r="B23" s="10" t="s">
        <v>46</v>
      </c>
      <c r="C23" s="11" t="s">
        <v>156</v>
      </c>
      <c r="D23" s="11" t="s">
        <v>157</v>
      </c>
      <c r="E23" s="11" t="s">
        <v>69</v>
      </c>
      <c r="F23" s="11" t="s">
        <v>49</v>
      </c>
      <c r="G23" s="12">
        <v>1</v>
      </c>
      <c r="H23" s="13">
        <v>151.85</v>
      </c>
      <c r="I23" s="12">
        <v>0</v>
      </c>
      <c r="J23" s="21">
        <f t="shared" si="3"/>
        <v>151.85</v>
      </c>
      <c r="K23" s="13">
        <f t="shared" si="0"/>
        <v>138.04545454545453</v>
      </c>
      <c r="L23" s="11" t="s">
        <v>158</v>
      </c>
      <c r="M23" s="11" t="s">
        <v>159</v>
      </c>
      <c r="N23" s="13">
        <f t="shared" si="1"/>
        <v>2.0706818181818178</v>
      </c>
      <c r="O23" s="15">
        <v>0.18</v>
      </c>
      <c r="P23" s="13">
        <f>H23*O23</f>
        <v>27.332999999999998</v>
      </c>
      <c r="Q23" s="13">
        <f t="shared" si="2"/>
        <v>34.511363636363633</v>
      </c>
      <c r="R23" s="13">
        <v>273.64999999999998</v>
      </c>
      <c r="S23" s="11" t="s">
        <v>29</v>
      </c>
      <c r="T23" s="11" t="s">
        <v>78</v>
      </c>
    </row>
    <row r="24" spans="1:20" ht="20" customHeight="1" x14ac:dyDescent="0.15">
      <c r="A24" s="9" t="s">
        <v>160</v>
      </c>
      <c r="B24" s="10" t="s">
        <v>161</v>
      </c>
      <c r="C24" s="11" t="s">
        <v>162</v>
      </c>
      <c r="D24" s="11" t="s">
        <v>163</v>
      </c>
      <c r="E24" s="11" t="s">
        <v>69</v>
      </c>
      <c r="F24" s="11" t="s">
        <v>49</v>
      </c>
      <c r="G24" s="12">
        <v>1</v>
      </c>
      <c r="H24" s="13">
        <v>110.04</v>
      </c>
      <c r="I24" s="12">
        <v>0</v>
      </c>
      <c r="J24" s="21">
        <f t="shared" si="3"/>
        <v>110.04</v>
      </c>
      <c r="K24" s="13">
        <f t="shared" si="0"/>
        <v>100.03636363636363</v>
      </c>
      <c r="L24" s="11" t="s">
        <v>164</v>
      </c>
      <c r="M24" s="11" t="s">
        <v>165</v>
      </c>
      <c r="N24" s="13">
        <f t="shared" si="1"/>
        <v>1.5005454545454544</v>
      </c>
      <c r="O24" s="11" t="s">
        <v>28</v>
      </c>
      <c r="P24" s="14"/>
      <c r="Q24" s="13">
        <f t="shared" si="2"/>
        <v>25.009090909090908</v>
      </c>
      <c r="R24" s="13">
        <v>220.04</v>
      </c>
      <c r="S24" s="11" t="s">
        <v>29</v>
      </c>
      <c r="T24" s="11" t="s">
        <v>96</v>
      </c>
    </row>
    <row r="25" spans="1:20" ht="20" customHeight="1" x14ac:dyDescent="0.15">
      <c r="A25" s="9" t="s">
        <v>166</v>
      </c>
      <c r="B25" s="10" t="s">
        <v>161</v>
      </c>
      <c r="C25" s="11" t="s">
        <v>167</v>
      </c>
      <c r="D25" s="11" t="s">
        <v>168</v>
      </c>
      <c r="E25" s="11" t="s">
        <v>169</v>
      </c>
      <c r="F25" s="11" t="s">
        <v>170</v>
      </c>
      <c r="G25" s="12">
        <v>2</v>
      </c>
      <c r="H25" s="13">
        <v>168.38</v>
      </c>
      <c r="I25" s="12">
        <v>0</v>
      </c>
      <c r="J25" s="21">
        <f t="shared" si="3"/>
        <v>168.38</v>
      </c>
      <c r="K25" s="13">
        <f t="shared" si="0"/>
        <v>153.07272727272726</v>
      </c>
      <c r="L25" s="11" t="s">
        <v>158</v>
      </c>
      <c r="M25" s="11" t="s">
        <v>171</v>
      </c>
      <c r="N25" s="13">
        <f t="shared" si="1"/>
        <v>2.2960909090909087</v>
      </c>
      <c r="O25" s="11" t="s">
        <v>28</v>
      </c>
      <c r="P25" s="14"/>
      <c r="Q25" s="13">
        <f t="shared" si="2"/>
        <v>38.268181818181816</v>
      </c>
      <c r="R25" s="13">
        <v>295.18</v>
      </c>
      <c r="S25" s="11" t="s">
        <v>29</v>
      </c>
      <c r="T25" s="11" t="s">
        <v>172</v>
      </c>
    </row>
    <row r="26" spans="1:20" ht="20" customHeight="1" x14ac:dyDescent="0.15">
      <c r="A26" s="9" t="s">
        <v>173</v>
      </c>
      <c r="B26" s="10" t="s">
        <v>46</v>
      </c>
      <c r="C26" s="11" t="s">
        <v>174</v>
      </c>
      <c r="D26" s="11" t="s">
        <v>175</v>
      </c>
      <c r="E26" s="11" t="s">
        <v>169</v>
      </c>
      <c r="F26" s="11" t="s">
        <v>176</v>
      </c>
      <c r="G26" s="12">
        <v>1</v>
      </c>
      <c r="H26" s="13">
        <v>96.62</v>
      </c>
      <c r="I26" s="12">
        <v>0</v>
      </c>
      <c r="J26" s="21">
        <f t="shared" si="3"/>
        <v>96.62</v>
      </c>
      <c r="K26" s="13">
        <f t="shared" si="0"/>
        <v>87.836363636363629</v>
      </c>
      <c r="L26" s="11" t="s">
        <v>140</v>
      </c>
      <c r="M26" s="11" t="s">
        <v>177</v>
      </c>
      <c r="N26" s="13">
        <f t="shared" si="1"/>
        <v>1.3175454545454544</v>
      </c>
      <c r="O26" s="15">
        <v>0.15</v>
      </c>
      <c r="P26" s="13">
        <f>H26*O26</f>
        <v>14.493</v>
      </c>
      <c r="Q26" s="13">
        <f t="shared" si="2"/>
        <v>21.959090909090907</v>
      </c>
      <c r="R26" s="13">
        <v>185.02</v>
      </c>
      <c r="S26" s="11" t="s">
        <v>29</v>
      </c>
      <c r="T26" s="11" t="s">
        <v>142</v>
      </c>
    </row>
    <row r="27" spans="1:20" ht="20" customHeight="1" x14ac:dyDescent="0.15">
      <c r="A27" s="9" t="s">
        <v>178</v>
      </c>
      <c r="B27" s="10" t="s">
        <v>161</v>
      </c>
      <c r="C27" s="11" t="s">
        <v>179</v>
      </c>
      <c r="D27" s="11" t="s">
        <v>180</v>
      </c>
      <c r="E27" s="11" t="s">
        <v>181</v>
      </c>
      <c r="F27" s="11" t="s">
        <v>182</v>
      </c>
      <c r="G27" s="12">
        <v>1</v>
      </c>
      <c r="H27" s="13">
        <v>69</v>
      </c>
      <c r="I27" s="12">
        <v>0</v>
      </c>
      <c r="J27" s="21">
        <f t="shared" si="3"/>
        <v>69</v>
      </c>
      <c r="K27" s="13">
        <f t="shared" si="0"/>
        <v>62.72727272727272</v>
      </c>
      <c r="L27" s="11" t="s">
        <v>28</v>
      </c>
      <c r="M27" s="11" t="s">
        <v>183</v>
      </c>
      <c r="N27" s="13">
        <f t="shared" si="1"/>
        <v>0.94090909090909081</v>
      </c>
      <c r="O27" s="11" t="s">
        <v>28</v>
      </c>
      <c r="P27" s="14"/>
      <c r="Q27" s="13">
        <f t="shared" si="2"/>
        <v>15.68181818181818</v>
      </c>
      <c r="R27" s="13">
        <v>69</v>
      </c>
      <c r="S27" s="11" t="s">
        <v>184</v>
      </c>
      <c r="T27" s="11" t="s">
        <v>109</v>
      </c>
    </row>
    <row r="28" spans="1:20" ht="20" customHeight="1" x14ac:dyDescent="0.15">
      <c r="A28" s="9" t="s">
        <v>185</v>
      </c>
      <c r="B28" s="10" t="s">
        <v>32</v>
      </c>
      <c r="C28" s="11" t="s">
        <v>54</v>
      </c>
      <c r="D28" s="11" t="s">
        <v>186</v>
      </c>
      <c r="E28" s="11" t="s">
        <v>181</v>
      </c>
      <c r="F28" s="11" t="s">
        <v>187</v>
      </c>
      <c r="G28" s="12">
        <v>2</v>
      </c>
      <c r="H28" s="13">
        <v>166</v>
      </c>
      <c r="I28" s="20">
        <v>20</v>
      </c>
      <c r="J28" s="21">
        <f>SUM(H28:I28)</f>
        <v>186</v>
      </c>
      <c r="K28" s="13">
        <f t="shared" si="0"/>
        <v>169.09090909090907</v>
      </c>
      <c r="L28" s="11" t="s">
        <v>188</v>
      </c>
      <c r="M28" s="11" t="s">
        <v>189</v>
      </c>
      <c r="N28" s="13">
        <f t="shared" si="1"/>
        <v>2.5363636363636357</v>
      </c>
      <c r="O28" s="11" t="s">
        <v>28</v>
      </c>
      <c r="P28" s="14"/>
      <c r="Q28" s="13">
        <f t="shared" si="2"/>
        <v>42.272727272727266</v>
      </c>
      <c r="R28" s="13">
        <v>272.8</v>
      </c>
      <c r="S28" s="11" t="s">
        <v>190</v>
      </c>
      <c r="T28" s="11" t="s">
        <v>136</v>
      </c>
    </row>
    <row r="29" spans="1:20" ht="20" customHeight="1" x14ac:dyDescent="0.15">
      <c r="A29" s="9" t="s">
        <v>191</v>
      </c>
      <c r="B29" s="10" t="s">
        <v>46</v>
      </c>
      <c r="C29" s="11" t="s">
        <v>192</v>
      </c>
      <c r="D29" s="11" t="s">
        <v>193</v>
      </c>
      <c r="E29" s="11" t="s">
        <v>182</v>
      </c>
      <c r="F29" s="11" t="s">
        <v>187</v>
      </c>
      <c r="G29" s="12">
        <v>1</v>
      </c>
      <c r="H29" s="13">
        <v>112.62</v>
      </c>
      <c r="I29" s="12">
        <v>0</v>
      </c>
      <c r="J29" s="21">
        <f t="shared" si="3"/>
        <v>112.62</v>
      </c>
      <c r="K29" s="13">
        <f t="shared" si="0"/>
        <v>102.38181818181818</v>
      </c>
      <c r="L29" s="11" t="s">
        <v>194</v>
      </c>
      <c r="M29" s="11" t="s">
        <v>195</v>
      </c>
      <c r="N29" s="13">
        <f t="shared" si="1"/>
        <v>1.5357272727272726</v>
      </c>
      <c r="O29" s="15">
        <v>0.15</v>
      </c>
      <c r="P29" s="13">
        <f>H29*O29</f>
        <v>16.893000000000001</v>
      </c>
      <c r="Q29" s="13">
        <f t="shared" si="2"/>
        <v>25.595454545454544</v>
      </c>
      <c r="R29" s="13">
        <v>234.42</v>
      </c>
      <c r="S29" s="11" t="s">
        <v>190</v>
      </c>
      <c r="T29" s="11" t="s">
        <v>65</v>
      </c>
    </row>
    <row r="30" spans="1:20" ht="20" customHeight="1" x14ac:dyDescent="0.15">
      <c r="A30" s="9" t="s">
        <v>196</v>
      </c>
      <c r="B30" s="10" t="s">
        <v>46</v>
      </c>
      <c r="C30" s="11" t="s">
        <v>197</v>
      </c>
      <c r="D30" s="11" t="s">
        <v>198</v>
      </c>
      <c r="E30" s="11" t="s">
        <v>182</v>
      </c>
      <c r="F30" s="11" t="s">
        <v>187</v>
      </c>
      <c r="G30" s="12">
        <v>1</v>
      </c>
      <c r="H30" s="13">
        <v>112.62</v>
      </c>
      <c r="I30" s="12">
        <v>0</v>
      </c>
      <c r="J30" s="21">
        <f t="shared" si="3"/>
        <v>112.62</v>
      </c>
      <c r="K30" s="13">
        <f t="shared" si="0"/>
        <v>102.38181818181818</v>
      </c>
      <c r="L30" s="11" t="s">
        <v>199</v>
      </c>
      <c r="M30" s="11" t="s">
        <v>200</v>
      </c>
      <c r="N30" s="13">
        <f t="shared" si="1"/>
        <v>1.5357272727272726</v>
      </c>
      <c r="O30" s="15">
        <v>0.15</v>
      </c>
      <c r="P30" s="13">
        <f>H30*O30</f>
        <v>16.893000000000001</v>
      </c>
      <c r="Q30" s="13">
        <f t="shared" si="2"/>
        <v>25.595454545454544</v>
      </c>
      <c r="R30" s="13">
        <v>257.62</v>
      </c>
      <c r="S30" s="11" t="s">
        <v>201</v>
      </c>
      <c r="T30" s="11" t="s">
        <v>202</v>
      </c>
    </row>
    <row r="31" spans="1:20" ht="20" customHeight="1" x14ac:dyDescent="0.15">
      <c r="A31" s="9" t="s">
        <v>203</v>
      </c>
      <c r="B31" s="10" t="s">
        <v>46</v>
      </c>
      <c r="C31" s="11" t="s">
        <v>204</v>
      </c>
      <c r="D31" s="11" t="s">
        <v>205</v>
      </c>
      <c r="E31" s="11" t="s">
        <v>182</v>
      </c>
      <c r="F31" s="11" t="s">
        <v>187</v>
      </c>
      <c r="G31" s="12">
        <v>1</v>
      </c>
      <c r="H31" s="13">
        <v>217.24</v>
      </c>
      <c r="I31" s="20">
        <v>20</v>
      </c>
      <c r="J31" s="21">
        <f t="shared" si="3"/>
        <v>237.24</v>
      </c>
      <c r="K31" s="13">
        <f t="shared" si="0"/>
        <v>215.67272727272726</v>
      </c>
      <c r="L31" s="11" t="s">
        <v>206</v>
      </c>
      <c r="M31" s="11" t="s">
        <v>207</v>
      </c>
      <c r="N31" s="13">
        <f t="shared" si="1"/>
        <v>3.2350909090909088</v>
      </c>
      <c r="O31" s="15">
        <v>0.15</v>
      </c>
      <c r="P31" s="13">
        <f>H31*O31</f>
        <v>32.585999999999999</v>
      </c>
      <c r="Q31" s="13">
        <f t="shared" si="2"/>
        <v>53.918181818181814</v>
      </c>
      <c r="R31" s="13">
        <v>458.04</v>
      </c>
      <c r="S31" s="11" t="s">
        <v>208</v>
      </c>
      <c r="T31" s="11" t="s">
        <v>209</v>
      </c>
    </row>
    <row r="32" spans="1:20" ht="20" customHeight="1" x14ac:dyDescent="0.15">
      <c r="A32" s="9" t="s">
        <v>210</v>
      </c>
      <c r="B32" s="10" t="s">
        <v>46</v>
      </c>
      <c r="C32" s="11" t="s">
        <v>211</v>
      </c>
      <c r="D32" s="11" t="s">
        <v>212</v>
      </c>
      <c r="E32" s="11" t="s">
        <v>182</v>
      </c>
      <c r="F32" s="11" t="s">
        <v>213</v>
      </c>
      <c r="G32" s="12">
        <v>2</v>
      </c>
      <c r="H32" s="13">
        <v>179.18</v>
      </c>
      <c r="I32" s="12">
        <v>0</v>
      </c>
      <c r="J32" s="21">
        <f t="shared" si="3"/>
        <v>179.18</v>
      </c>
      <c r="K32" s="13">
        <f t="shared" si="0"/>
        <v>162.89090909090908</v>
      </c>
      <c r="L32" s="11" t="s">
        <v>214</v>
      </c>
      <c r="M32" s="11" t="s">
        <v>215</v>
      </c>
      <c r="N32" s="13">
        <f t="shared" si="1"/>
        <v>2.4433636363636362</v>
      </c>
      <c r="O32" s="15">
        <v>0.15</v>
      </c>
      <c r="P32" s="13">
        <f>H32*O32</f>
        <v>26.876999999999999</v>
      </c>
      <c r="Q32" s="13">
        <f t="shared" si="2"/>
        <v>40.722727272727269</v>
      </c>
      <c r="R32" s="13">
        <v>264.98</v>
      </c>
      <c r="S32" s="11" t="s">
        <v>190</v>
      </c>
      <c r="T32" s="11" t="s">
        <v>109</v>
      </c>
    </row>
    <row r="33" spans="1:20" ht="20" customHeight="1" x14ac:dyDescent="0.15">
      <c r="A33" s="9" t="s">
        <v>216</v>
      </c>
      <c r="B33" s="10" t="s">
        <v>20</v>
      </c>
      <c r="C33" s="11" t="s">
        <v>217</v>
      </c>
      <c r="D33" s="11" t="s">
        <v>218</v>
      </c>
      <c r="E33" s="11" t="s">
        <v>187</v>
      </c>
      <c r="F33" s="11" t="s">
        <v>219</v>
      </c>
      <c r="G33" s="12">
        <v>5</v>
      </c>
      <c r="H33" s="13">
        <v>450</v>
      </c>
      <c r="I33" s="12">
        <v>0</v>
      </c>
      <c r="J33" s="21">
        <f t="shared" si="3"/>
        <v>450</v>
      </c>
      <c r="K33" s="13">
        <f t="shared" si="0"/>
        <v>409.09090909090907</v>
      </c>
      <c r="L33" s="11" t="s">
        <v>220</v>
      </c>
      <c r="M33" s="11" t="s">
        <v>221</v>
      </c>
      <c r="N33" s="13">
        <f t="shared" si="1"/>
        <v>6.1363636363636358</v>
      </c>
      <c r="O33" s="11" t="s">
        <v>28</v>
      </c>
      <c r="P33" s="14"/>
      <c r="Q33" s="13">
        <f t="shared" si="2"/>
        <v>102.27272727272727</v>
      </c>
      <c r="R33" s="13">
        <v>574</v>
      </c>
      <c r="S33" s="11" t="s">
        <v>222</v>
      </c>
      <c r="T33" s="11" t="s">
        <v>172</v>
      </c>
    </row>
    <row r="34" spans="1:20" ht="20" customHeight="1" x14ac:dyDescent="0.15">
      <c r="A34" s="9" t="s">
        <v>223</v>
      </c>
      <c r="B34" s="10" t="s">
        <v>32</v>
      </c>
      <c r="C34" s="11" t="s">
        <v>224</v>
      </c>
      <c r="D34" s="11" t="s">
        <v>225</v>
      </c>
      <c r="E34" s="11" t="s">
        <v>187</v>
      </c>
      <c r="F34" s="11" t="s">
        <v>226</v>
      </c>
      <c r="G34" s="12">
        <v>2</v>
      </c>
      <c r="H34" s="13">
        <v>300</v>
      </c>
      <c r="I34" s="12">
        <v>16</v>
      </c>
      <c r="J34" s="21">
        <f t="shared" si="3"/>
        <v>316</v>
      </c>
      <c r="K34" s="13">
        <f t="shared" ref="K34:K65" si="5">(H34+I34)/1.1</f>
        <v>287.27272727272725</v>
      </c>
      <c r="L34" s="11" t="s">
        <v>227</v>
      </c>
      <c r="M34" s="11" t="s">
        <v>228</v>
      </c>
      <c r="N34" s="13">
        <f t="shared" si="1"/>
        <v>4.3090909090909086</v>
      </c>
      <c r="O34" s="11" t="s">
        <v>28</v>
      </c>
      <c r="P34" s="14"/>
      <c r="Q34" s="13">
        <f t="shared" ref="Q34:Q50" si="6">K34*25%</f>
        <v>71.818181818181813</v>
      </c>
      <c r="R34" s="13">
        <v>428.8</v>
      </c>
      <c r="S34" s="11" t="s">
        <v>229</v>
      </c>
      <c r="T34" s="11" t="s">
        <v>103</v>
      </c>
    </row>
    <row r="35" spans="1:20" ht="20" customHeight="1" x14ac:dyDescent="0.15">
      <c r="A35" s="9" t="s">
        <v>230</v>
      </c>
      <c r="B35" s="10" t="s">
        <v>46</v>
      </c>
      <c r="C35" s="11" t="s">
        <v>231</v>
      </c>
      <c r="D35" s="11" t="s">
        <v>232</v>
      </c>
      <c r="E35" s="11" t="s">
        <v>219</v>
      </c>
      <c r="F35" s="11" t="s">
        <v>233</v>
      </c>
      <c r="G35" s="12">
        <v>3</v>
      </c>
      <c r="H35" s="13">
        <v>377.7</v>
      </c>
      <c r="I35" s="12">
        <v>0</v>
      </c>
      <c r="J35" s="21">
        <f t="shared" si="3"/>
        <v>377.7</v>
      </c>
      <c r="K35" s="13">
        <f t="shared" si="5"/>
        <v>343.36363636363632</v>
      </c>
      <c r="L35" s="11" t="s">
        <v>234</v>
      </c>
      <c r="M35" s="11" t="s">
        <v>235</v>
      </c>
      <c r="N35" s="13">
        <f t="shared" si="1"/>
        <v>5.1504545454545445</v>
      </c>
      <c r="O35" s="15">
        <v>0.15</v>
      </c>
      <c r="P35" s="13">
        <f>H35*O35</f>
        <v>56.654999999999994</v>
      </c>
      <c r="Q35" s="13">
        <f t="shared" si="6"/>
        <v>85.840909090909079</v>
      </c>
      <c r="R35" s="13">
        <v>487.5</v>
      </c>
      <c r="S35" s="11" t="s">
        <v>236</v>
      </c>
      <c r="T35" s="11" t="s">
        <v>103</v>
      </c>
    </row>
    <row r="36" spans="1:20" ht="20" customHeight="1" x14ac:dyDescent="0.15">
      <c r="A36" s="9" t="s">
        <v>237</v>
      </c>
      <c r="B36" s="10" t="s">
        <v>238</v>
      </c>
      <c r="C36" s="11" t="s">
        <v>239</v>
      </c>
      <c r="D36" s="11" t="s">
        <v>240</v>
      </c>
      <c r="E36" s="11" t="s">
        <v>219</v>
      </c>
      <c r="F36" s="11" t="s">
        <v>233</v>
      </c>
      <c r="G36" s="12">
        <v>3</v>
      </c>
      <c r="H36" s="13">
        <v>344</v>
      </c>
      <c r="I36" s="12">
        <v>0</v>
      </c>
      <c r="J36" s="21">
        <f t="shared" si="3"/>
        <v>344</v>
      </c>
      <c r="K36" s="13">
        <f t="shared" si="5"/>
        <v>312.72727272727269</v>
      </c>
      <c r="L36" s="12">
        <v>114</v>
      </c>
      <c r="M36" s="11" t="s">
        <v>241</v>
      </c>
      <c r="N36" s="15">
        <v>0.15</v>
      </c>
      <c r="O36" s="11" t="s">
        <v>28</v>
      </c>
      <c r="P36" s="13">
        <f>H36*15%</f>
        <v>51.6</v>
      </c>
      <c r="Q36" s="13">
        <f t="shared" si="6"/>
        <v>78.181818181818173</v>
      </c>
      <c r="R36" s="13">
        <v>403.71</v>
      </c>
      <c r="S36" s="11" t="s">
        <v>242</v>
      </c>
      <c r="T36" s="11" t="s">
        <v>37</v>
      </c>
    </row>
    <row r="37" spans="1:20" ht="20" customHeight="1" x14ac:dyDescent="0.15">
      <c r="A37" s="9" t="s">
        <v>243</v>
      </c>
      <c r="B37" s="10" t="s">
        <v>32</v>
      </c>
      <c r="C37" s="11" t="s">
        <v>244</v>
      </c>
      <c r="D37" s="11" t="s">
        <v>245</v>
      </c>
      <c r="E37" s="11" t="s">
        <v>219</v>
      </c>
      <c r="F37" s="11" t="s">
        <v>246</v>
      </c>
      <c r="G37" s="12">
        <v>2</v>
      </c>
      <c r="H37" s="13">
        <v>166</v>
      </c>
      <c r="I37" s="12">
        <v>0</v>
      </c>
      <c r="J37" s="21">
        <f t="shared" si="3"/>
        <v>166</v>
      </c>
      <c r="K37" s="13">
        <f t="shared" si="5"/>
        <v>150.90909090909091</v>
      </c>
      <c r="L37" s="11" t="s">
        <v>25</v>
      </c>
      <c r="M37" s="11" t="s">
        <v>247</v>
      </c>
      <c r="N37" s="13">
        <f t="shared" ref="N37:N50" si="7">K37*1.5%</f>
        <v>2.2636363636363637</v>
      </c>
      <c r="O37" s="11" t="s">
        <v>28</v>
      </c>
      <c r="P37" s="14"/>
      <c r="Q37" s="13">
        <f t="shared" si="6"/>
        <v>37.727272727272727</v>
      </c>
      <c r="R37" s="13">
        <v>242.8</v>
      </c>
      <c r="S37" s="11" t="s">
        <v>190</v>
      </c>
      <c r="T37" s="11" t="s">
        <v>136</v>
      </c>
    </row>
    <row r="38" spans="1:20" ht="20" customHeight="1" x14ac:dyDescent="0.15">
      <c r="A38" s="9" t="s">
        <v>248</v>
      </c>
      <c r="B38" s="10" t="s">
        <v>46</v>
      </c>
      <c r="C38" s="11" t="s">
        <v>249</v>
      </c>
      <c r="D38" s="11" t="s">
        <v>250</v>
      </c>
      <c r="E38" s="11" t="s">
        <v>251</v>
      </c>
      <c r="F38" s="11" t="s">
        <v>252</v>
      </c>
      <c r="G38" s="12">
        <v>3</v>
      </c>
      <c r="H38" s="13">
        <v>431.55</v>
      </c>
      <c r="I38" s="12">
        <v>0</v>
      </c>
      <c r="J38" s="21">
        <f t="shared" si="3"/>
        <v>431.55</v>
      </c>
      <c r="K38" s="13">
        <f t="shared" si="5"/>
        <v>392.31818181818181</v>
      </c>
      <c r="L38" s="11" t="s">
        <v>253</v>
      </c>
      <c r="M38" s="11" t="s">
        <v>254</v>
      </c>
      <c r="N38" s="13">
        <f t="shared" si="7"/>
        <v>5.8847727272727273</v>
      </c>
      <c r="O38" s="15">
        <v>0.18</v>
      </c>
      <c r="P38" s="13">
        <f>H38*O38</f>
        <v>77.679000000000002</v>
      </c>
      <c r="Q38" s="13">
        <f t="shared" si="6"/>
        <v>98.079545454545453</v>
      </c>
      <c r="R38" s="13">
        <v>547.15</v>
      </c>
      <c r="S38" s="11" t="s">
        <v>236</v>
      </c>
      <c r="T38" s="11" t="s">
        <v>58</v>
      </c>
    </row>
    <row r="39" spans="1:20" ht="20" customHeight="1" x14ac:dyDescent="0.15">
      <c r="A39" s="9" t="s">
        <v>255</v>
      </c>
      <c r="B39" s="10" t="s">
        <v>46</v>
      </c>
      <c r="C39" s="11" t="s">
        <v>256</v>
      </c>
      <c r="D39" s="11" t="s">
        <v>257</v>
      </c>
      <c r="E39" s="11" t="s">
        <v>251</v>
      </c>
      <c r="F39" s="11" t="s">
        <v>246</v>
      </c>
      <c r="G39" s="12">
        <v>1</v>
      </c>
      <c r="H39" s="13">
        <v>110.05</v>
      </c>
      <c r="I39" s="12">
        <v>0</v>
      </c>
      <c r="J39" s="21">
        <f t="shared" si="3"/>
        <v>110.05</v>
      </c>
      <c r="K39" s="13">
        <f t="shared" si="5"/>
        <v>100.04545454545453</v>
      </c>
      <c r="L39" s="11" t="s">
        <v>194</v>
      </c>
      <c r="M39" s="11" t="s">
        <v>258</v>
      </c>
      <c r="N39" s="13">
        <f t="shared" si="7"/>
        <v>1.500681818181818</v>
      </c>
      <c r="O39" s="15">
        <v>0.18</v>
      </c>
      <c r="P39" s="13">
        <f>H39*O39</f>
        <v>19.808999999999997</v>
      </c>
      <c r="Q39" s="13">
        <f t="shared" si="6"/>
        <v>25.011363636363633</v>
      </c>
      <c r="R39" s="13">
        <v>231.85</v>
      </c>
      <c r="S39" s="11" t="s">
        <v>190</v>
      </c>
      <c r="T39" s="11" t="s">
        <v>115</v>
      </c>
    </row>
    <row r="40" spans="1:20" ht="20" customHeight="1" x14ac:dyDescent="0.15">
      <c r="A40" s="9" t="s">
        <v>259</v>
      </c>
      <c r="B40" s="10" t="s">
        <v>32</v>
      </c>
      <c r="C40" s="11" t="s">
        <v>260</v>
      </c>
      <c r="D40" s="11" t="s">
        <v>261</v>
      </c>
      <c r="E40" s="11" t="s">
        <v>251</v>
      </c>
      <c r="F40" s="11" t="s">
        <v>246</v>
      </c>
      <c r="G40" s="12">
        <v>1</v>
      </c>
      <c r="H40" s="13">
        <v>95</v>
      </c>
      <c r="I40" s="12">
        <v>0</v>
      </c>
      <c r="J40" s="21">
        <f>SUM(H40:I40)</f>
        <v>95</v>
      </c>
      <c r="K40" s="13">
        <f t="shared" si="5"/>
        <v>86.36363636363636</v>
      </c>
      <c r="L40" s="11" t="s">
        <v>25</v>
      </c>
      <c r="M40" s="11" t="s">
        <v>262</v>
      </c>
      <c r="N40" s="13">
        <f t="shared" si="7"/>
        <v>1.2954545454545454</v>
      </c>
      <c r="O40" s="11" t="s">
        <v>28</v>
      </c>
      <c r="P40" s="14"/>
      <c r="Q40" s="13">
        <f t="shared" si="6"/>
        <v>21.59090909090909</v>
      </c>
      <c r="R40" s="13">
        <v>169.4</v>
      </c>
      <c r="S40" s="11" t="s">
        <v>184</v>
      </c>
      <c r="T40" s="11" t="s">
        <v>142</v>
      </c>
    </row>
    <row r="41" spans="1:20" ht="20" customHeight="1" x14ac:dyDescent="0.15">
      <c r="A41" s="9" t="s">
        <v>263</v>
      </c>
      <c r="B41" s="10" t="s">
        <v>46</v>
      </c>
      <c r="C41" s="11" t="s">
        <v>264</v>
      </c>
      <c r="D41" s="11" t="s">
        <v>265</v>
      </c>
      <c r="E41" s="11" t="s">
        <v>251</v>
      </c>
      <c r="F41" s="11" t="s">
        <v>246</v>
      </c>
      <c r="G41" s="12">
        <v>1</v>
      </c>
      <c r="H41" s="13">
        <v>88.03</v>
      </c>
      <c r="I41" s="12">
        <v>0</v>
      </c>
      <c r="J41" s="21">
        <f t="shared" si="3"/>
        <v>88.03</v>
      </c>
      <c r="K41" s="13">
        <f t="shared" si="5"/>
        <v>80.027272727272717</v>
      </c>
      <c r="L41" s="11" t="s">
        <v>266</v>
      </c>
      <c r="M41" s="11" t="s">
        <v>267</v>
      </c>
      <c r="N41" s="13">
        <f t="shared" si="7"/>
        <v>1.2004090909090908</v>
      </c>
      <c r="O41" s="15">
        <v>0.15</v>
      </c>
      <c r="P41" s="13">
        <f>H41*O41</f>
        <v>13.204499999999999</v>
      </c>
      <c r="Q41" s="13">
        <f t="shared" si="6"/>
        <v>20.006818181818179</v>
      </c>
      <c r="R41" s="13">
        <v>175.83</v>
      </c>
      <c r="S41" s="11" t="s">
        <v>184</v>
      </c>
      <c r="T41" s="11" t="s">
        <v>90</v>
      </c>
    </row>
    <row r="42" spans="1:20" ht="20" customHeight="1" x14ac:dyDescent="0.15">
      <c r="A42" s="9" t="s">
        <v>268</v>
      </c>
      <c r="B42" s="10" t="s">
        <v>32</v>
      </c>
      <c r="C42" s="11" t="s">
        <v>269</v>
      </c>
      <c r="D42" s="11" t="s">
        <v>270</v>
      </c>
      <c r="E42" s="11" t="s">
        <v>251</v>
      </c>
      <c r="F42" s="11" t="s">
        <v>246</v>
      </c>
      <c r="G42" s="12">
        <v>1</v>
      </c>
      <c r="H42" s="13">
        <v>249</v>
      </c>
      <c r="I42" s="12">
        <v>0</v>
      </c>
      <c r="J42" s="21">
        <f t="shared" si="3"/>
        <v>249</v>
      </c>
      <c r="K42" s="13">
        <f t="shared" si="5"/>
        <v>226.36363636363635</v>
      </c>
      <c r="L42" s="11" t="s">
        <v>271</v>
      </c>
      <c r="M42" s="11" t="s">
        <v>272</v>
      </c>
      <c r="N42" s="13">
        <f t="shared" si="7"/>
        <v>3.3954545454545451</v>
      </c>
      <c r="O42" s="11" t="s">
        <v>28</v>
      </c>
      <c r="P42" s="14"/>
      <c r="Q42" s="13">
        <f t="shared" si="6"/>
        <v>56.590909090909086</v>
      </c>
      <c r="R42" s="13">
        <v>628.4</v>
      </c>
      <c r="S42" s="11" t="s">
        <v>242</v>
      </c>
      <c r="T42" s="11" t="s">
        <v>273</v>
      </c>
    </row>
    <row r="43" spans="1:20" ht="20" customHeight="1" x14ac:dyDescent="0.15">
      <c r="A43" s="9" t="s">
        <v>274</v>
      </c>
      <c r="B43" s="10" t="s">
        <v>46</v>
      </c>
      <c r="C43" s="11" t="s">
        <v>217</v>
      </c>
      <c r="D43" s="11" t="s">
        <v>275</v>
      </c>
      <c r="E43" s="11" t="s">
        <v>251</v>
      </c>
      <c r="F43" s="11" t="s">
        <v>246</v>
      </c>
      <c r="G43" s="12">
        <v>1</v>
      </c>
      <c r="H43" s="13">
        <v>89.59</v>
      </c>
      <c r="I43" s="12">
        <v>0</v>
      </c>
      <c r="J43" s="21">
        <f t="shared" si="3"/>
        <v>89.59</v>
      </c>
      <c r="K43" s="13">
        <f t="shared" si="5"/>
        <v>81.445454545454538</v>
      </c>
      <c r="L43" s="11" t="s">
        <v>276</v>
      </c>
      <c r="M43" s="11" t="s">
        <v>277</v>
      </c>
      <c r="N43" s="13">
        <f t="shared" si="7"/>
        <v>1.2216818181818181</v>
      </c>
      <c r="O43" s="15">
        <v>0.15</v>
      </c>
      <c r="P43" s="13">
        <f t="shared" ref="P43:P50" si="8">H43*O43</f>
        <v>13.438499999999999</v>
      </c>
      <c r="Q43" s="13">
        <f t="shared" si="6"/>
        <v>20.361363636363635</v>
      </c>
      <c r="R43" s="13">
        <v>172.99</v>
      </c>
      <c r="S43" s="11" t="s">
        <v>184</v>
      </c>
      <c r="T43" s="11" t="s">
        <v>109</v>
      </c>
    </row>
    <row r="44" spans="1:20" ht="20" customHeight="1" x14ac:dyDescent="0.15">
      <c r="A44" s="9" t="s">
        <v>278</v>
      </c>
      <c r="B44" s="10" t="s">
        <v>46</v>
      </c>
      <c r="C44" s="11" t="s">
        <v>279</v>
      </c>
      <c r="D44" s="11" t="s">
        <v>280</v>
      </c>
      <c r="E44" s="11" t="s">
        <v>251</v>
      </c>
      <c r="F44" s="11" t="s">
        <v>246</v>
      </c>
      <c r="G44" s="12">
        <v>1</v>
      </c>
      <c r="H44" s="13">
        <v>114.33</v>
      </c>
      <c r="I44" s="12">
        <v>0</v>
      </c>
      <c r="J44" s="21">
        <f t="shared" si="3"/>
        <v>114.33</v>
      </c>
      <c r="K44" s="13">
        <f t="shared" si="5"/>
        <v>103.93636363636362</v>
      </c>
      <c r="L44" s="11" t="s">
        <v>194</v>
      </c>
      <c r="M44" s="11" t="s">
        <v>281</v>
      </c>
      <c r="N44" s="13">
        <f t="shared" si="7"/>
        <v>1.5590454545454544</v>
      </c>
      <c r="O44" s="15">
        <v>0.15</v>
      </c>
      <c r="P44" s="13">
        <f t="shared" si="8"/>
        <v>17.1495</v>
      </c>
      <c r="Q44" s="13">
        <f t="shared" si="6"/>
        <v>25.984090909090906</v>
      </c>
      <c r="R44" s="13">
        <v>234.93</v>
      </c>
      <c r="S44" s="11" t="s">
        <v>190</v>
      </c>
      <c r="T44" s="11" t="s">
        <v>96</v>
      </c>
    </row>
    <row r="45" spans="1:20" ht="20" customHeight="1" x14ac:dyDescent="0.15">
      <c r="A45" s="9" t="s">
        <v>282</v>
      </c>
      <c r="B45" s="10" t="s">
        <v>46</v>
      </c>
      <c r="C45" s="11" t="s">
        <v>283</v>
      </c>
      <c r="D45" s="11" t="s">
        <v>284</v>
      </c>
      <c r="E45" s="11" t="s">
        <v>251</v>
      </c>
      <c r="F45" s="11" t="s">
        <v>246</v>
      </c>
      <c r="G45" s="12">
        <v>1</v>
      </c>
      <c r="H45" s="13">
        <v>89.59</v>
      </c>
      <c r="I45" s="12">
        <v>0</v>
      </c>
      <c r="J45" s="21">
        <f t="shared" si="3"/>
        <v>89.59</v>
      </c>
      <c r="K45" s="13">
        <f t="shared" si="5"/>
        <v>81.445454545454538</v>
      </c>
      <c r="L45" s="11" t="s">
        <v>276</v>
      </c>
      <c r="M45" s="11" t="s">
        <v>277</v>
      </c>
      <c r="N45" s="13">
        <f t="shared" si="7"/>
        <v>1.2216818181818181</v>
      </c>
      <c r="O45" s="15">
        <v>0.15</v>
      </c>
      <c r="P45" s="13">
        <f t="shared" si="8"/>
        <v>13.438499999999999</v>
      </c>
      <c r="Q45" s="13">
        <f t="shared" si="6"/>
        <v>20.361363636363635</v>
      </c>
      <c r="R45" s="13">
        <v>172.99</v>
      </c>
      <c r="S45" s="11" t="s">
        <v>184</v>
      </c>
      <c r="T45" s="11" t="s">
        <v>44</v>
      </c>
    </row>
    <row r="46" spans="1:20" ht="20" customHeight="1" x14ac:dyDescent="0.15">
      <c r="A46" s="9" t="s">
        <v>285</v>
      </c>
      <c r="B46" s="10" t="s">
        <v>46</v>
      </c>
      <c r="C46" s="11" t="s">
        <v>286</v>
      </c>
      <c r="D46" s="11" t="s">
        <v>287</v>
      </c>
      <c r="E46" s="11" t="s">
        <v>251</v>
      </c>
      <c r="F46" s="11" t="s">
        <v>246</v>
      </c>
      <c r="G46" s="12">
        <v>1</v>
      </c>
      <c r="H46" s="13">
        <v>106.33</v>
      </c>
      <c r="I46" s="12">
        <v>0</v>
      </c>
      <c r="J46" s="21">
        <f t="shared" si="3"/>
        <v>106.33</v>
      </c>
      <c r="K46" s="13">
        <f t="shared" si="5"/>
        <v>96.663636363636357</v>
      </c>
      <c r="L46" s="11" t="s">
        <v>234</v>
      </c>
      <c r="M46" s="11" t="s">
        <v>288</v>
      </c>
      <c r="N46" s="13">
        <f t="shared" si="7"/>
        <v>1.4499545454545453</v>
      </c>
      <c r="O46" s="15">
        <v>0.15</v>
      </c>
      <c r="P46" s="13">
        <f t="shared" si="8"/>
        <v>15.949499999999999</v>
      </c>
      <c r="Q46" s="13">
        <f t="shared" si="6"/>
        <v>24.165909090909089</v>
      </c>
      <c r="R46" s="13">
        <v>208.93</v>
      </c>
      <c r="S46" s="11" t="s">
        <v>201</v>
      </c>
      <c r="T46" s="11" t="s">
        <v>65</v>
      </c>
    </row>
    <row r="47" spans="1:20" ht="20" customHeight="1" x14ac:dyDescent="0.15">
      <c r="A47" s="9" t="s">
        <v>289</v>
      </c>
      <c r="B47" s="10" t="s">
        <v>46</v>
      </c>
      <c r="C47" s="11" t="s">
        <v>290</v>
      </c>
      <c r="D47" s="11" t="s">
        <v>291</v>
      </c>
      <c r="E47" s="11" t="s">
        <v>251</v>
      </c>
      <c r="F47" s="11" t="s">
        <v>246</v>
      </c>
      <c r="G47" s="12">
        <v>1</v>
      </c>
      <c r="H47" s="13">
        <v>114.33</v>
      </c>
      <c r="I47" s="12">
        <v>0</v>
      </c>
      <c r="J47" s="21">
        <f t="shared" si="3"/>
        <v>114.33</v>
      </c>
      <c r="K47" s="13">
        <f t="shared" si="5"/>
        <v>103.93636363636362</v>
      </c>
      <c r="L47" s="11" t="s">
        <v>194</v>
      </c>
      <c r="M47" s="11" t="s">
        <v>292</v>
      </c>
      <c r="N47" s="13">
        <f t="shared" si="7"/>
        <v>1.5590454545454544</v>
      </c>
      <c r="O47" s="15">
        <v>0.15</v>
      </c>
      <c r="P47" s="13">
        <f t="shared" si="8"/>
        <v>17.1495</v>
      </c>
      <c r="Q47" s="13">
        <f t="shared" si="6"/>
        <v>25.984090909090906</v>
      </c>
      <c r="R47" s="13">
        <v>236.13</v>
      </c>
      <c r="S47" s="11" t="s">
        <v>190</v>
      </c>
      <c r="T47" s="11" t="s">
        <v>72</v>
      </c>
    </row>
    <row r="48" spans="1:20" ht="20" customHeight="1" x14ac:dyDescent="0.15">
      <c r="A48" s="9" t="s">
        <v>293</v>
      </c>
      <c r="B48" s="10" t="s">
        <v>46</v>
      </c>
      <c r="C48" s="11" t="s">
        <v>294</v>
      </c>
      <c r="D48" s="11" t="s">
        <v>295</v>
      </c>
      <c r="E48" s="11" t="s">
        <v>251</v>
      </c>
      <c r="F48" s="11" t="s">
        <v>246</v>
      </c>
      <c r="G48" s="12">
        <v>1</v>
      </c>
      <c r="H48" s="13">
        <v>106.33</v>
      </c>
      <c r="I48" s="12">
        <v>0</v>
      </c>
      <c r="J48" s="21">
        <f t="shared" si="3"/>
        <v>106.33</v>
      </c>
      <c r="K48" s="13">
        <f t="shared" si="5"/>
        <v>96.663636363636357</v>
      </c>
      <c r="L48" s="11" t="s">
        <v>50</v>
      </c>
      <c r="M48" s="11" t="s">
        <v>296</v>
      </c>
      <c r="N48" s="13">
        <f t="shared" si="7"/>
        <v>1.4499545454545453</v>
      </c>
      <c r="O48" s="15">
        <v>0.15</v>
      </c>
      <c r="P48" s="13">
        <f t="shared" si="8"/>
        <v>15.949499999999999</v>
      </c>
      <c r="Q48" s="13">
        <f t="shared" si="6"/>
        <v>24.165909090909089</v>
      </c>
      <c r="R48" s="13">
        <v>238.93</v>
      </c>
      <c r="S48" s="11" t="s">
        <v>201</v>
      </c>
      <c r="T48" s="11" t="s">
        <v>202</v>
      </c>
    </row>
    <row r="49" spans="1:20" ht="20" customHeight="1" x14ac:dyDescent="0.15">
      <c r="A49" s="9" t="s">
        <v>297</v>
      </c>
      <c r="B49" s="10" t="s">
        <v>46</v>
      </c>
      <c r="C49" s="11" t="s">
        <v>298</v>
      </c>
      <c r="D49" s="11" t="s">
        <v>299</v>
      </c>
      <c r="E49" s="11" t="s">
        <v>251</v>
      </c>
      <c r="F49" s="11" t="s">
        <v>246</v>
      </c>
      <c r="G49" s="12">
        <v>1</v>
      </c>
      <c r="H49" s="13">
        <v>98.33</v>
      </c>
      <c r="I49" s="12">
        <v>0</v>
      </c>
      <c r="J49" s="21">
        <f t="shared" si="3"/>
        <v>98.33</v>
      </c>
      <c r="K49" s="13">
        <f t="shared" si="5"/>
        <v>89.390909090909076</v>
      </c>
      <c r="L49" s="11" t="s">
        <v>276</v>
      </c>
      <c r="M49" s="11" t="s">
        <v>300</v>
      </c>
      <c r="N49" s="13">
        <f t="shared" si="7"/>
        <v>1.3408636363636361</v>
      </c>
      <c r="O49" s="15">
        <v>0.15</v>
      </c>
      <c r="P49" s="13">
        <f t="shared" si="8"/>
        <v>14.749499999999999</v>
      </c>
      <c r="Q49" s="13">
        <f t="shared" si="6"/>
        <v>22.347727272727269</v>
      </c>
      <c r="R49" s="13">
        <v>181.73</v>
      </c>
      <c r="S49" s="11" t="s">
        <v>184</v>
      </c>
      <c r="T49" s="11" t="s">
        <v>84</v>
      </c>
    </row>
    <row r="50" spans="1:20" ht="20" customHeight="1" x14ac:dyDescent="0.15">
      <c r="A50" s="9" t="s">
        <v>301</v>
      </c>
      <c r="B50" s="10" t="s">
        <v>46</v>
      </c>
      <c r="C50" s="11" t="s">
        <v>302</v>
      </c>
      <c r="D50" s="11" t="s">
        <v>303</v>
      </c>
      <c r="E50" s="11" t="s">
        <v>251</v>
      </c>
      <c r="F50" s="11" t="s">
        <v>233</v>
      </c>
      <c r="G50" s="12">
        <v>2</v>
      </c>
      <c r="H50" s="13">
        <v>228.66</v>
      </c>
      <c r="I50" s="12">
        <v>0</v>
      </c>
      <c r="J50" s="21">
        <f t="shared" si="3"/>
        <v>228.66</v>
      </c>
      <c r="K50" s="13">
        <f t="shared" si="5"/>
        <v>207.87272727272725</v>
      </c>
      <c r="L50" s="11" t="s">
        <v>28</v>
      </c>
      <c r="M50" s="11" t="s">
        <v>304</v>
      </c>
      <c r="N50" s="13">
        <f t="shared" si="7"/>
        <v>3.1180909090909088</v>
      </c>
      <c r="O50" s="15">
        <v>0.15</v>
      </c>
      <c r="P50" s="13">
        <f t="shared" si="8"/>
        <v>34.298999999999999</v>
      </c>
      <c r="Q50" s="13">
        <f t="shared" si="6"/>
        <v>51.968181818181812</v>
      </c>
      <c r="R50" s="13">
        <v>235.86</v>
      </c>
      <c r="S50" s="11" t="s">
        <v>229</v>
      </c>
      <c r="T50" s="11" t="s">
        <v>121</v>
      </c>
    </row>
    <row r="51" spans="1:20" ht="20" customHeight="1" x14ac:dyDescent="0.15">
      <c r="A51" s="16"/>
      <c r="B51" s="17"/>
      <c r="C51" s="14"/>
      <c r="D51" s="14"/>
      <c r="E51" s="14"/>
      <c r="F51" s="14"/>
      <c r="G51" s="14"/>
      <c r="H51" s="13"/>
      <c r="I51" s="14"/>
      <c r="J51" s="14"/>
      <c r="K51" s="13">
        <f t="shared" si="5"/>
        <v>0</v>
      </c>
      <c r="L51" s="14"/>
      <c r="M51" s="14"/>
      <c r="N51" s="14"/>
      <c r="O51" s="14"/>
      <c r="P51" s="14"/>
      <c r="Q51" s="13"/>
      <c r="R51" s="13"/>
      <c r="S51" s="14"/>
      <c r="T51" s="14"/>
    </row>
    <row r="52" spans="1:20" ht="20" customHeight="1" x14ac:dyDescent="0.15">
      <c r="A52" s="16"/>
      <c r="B52" s="17"/>
      <c r="C52" s="14"/>
      <c r="D52" s="14"/>
      <c r="E52" s="14"/>
      <c r="F52" s="14"/>
      <c r="G52" s="14"/>
      <c r="H52" s="13">
        <f>SUM(H2:H50)</f>
        <v>16239.83</v>
      </c>
      <c r="I52" s="18">
        <f>SUM(I2:I50)</f>
        <v>362</v>
      </c>
      <c r="J52" s="18">
        <f>SUM(J2:J50)</f>
        <v>16601.830000000002</v>
      </c>
      <c r="K52" s="18">
        <f t="shared" si="5"/>
        <v>15092.572727272727</v>
      </c>
      <c r="L52" s="18"/>
      <c r="M52" s="18"/>
      <c r="N52" s="13">
        <f>SUM(N2:N50)</f>
        <v>221.84768181818183</v>
      </c>
      <c r="O52" s="18"/>
      <c r="P52" s="13">
        <f>SUM(P2:P50)</f>
        <v>1520.0039999999997</v>
      </c>
      <c r="Q52" s="13">
        <f>SUM(Q2:Q50)</f>
        <v>3773.1431818181809</v>
      </c>
      <c r="R52" s="13"/>
      <c r="S52" s="18"/>
      <c r="T52" s="14"/>
    </row>
    <row r="53" spans="1:20" ht="20" customHeight="1" x14ac:dyDescent="0.15">
      <c r="A53" s="16"/>
      <c r="B53" s="17"/>
      <c r="C53" s="14"/>
      <c r="D53" s="14"/>
      <c r="E53" s="14"/>
      <c r="F53" s="14"/>
      <c r="G53" s="14"/>
      <c r="H53" s="19">
        <f>SUBTOTAL(9,H2:H50)</f>
        <v>16239.83</v>
      </c>
      <c r="I53" s="19">
        <f t="shared" ref="I53:R53" si="9">SUBTOTAL(9,I2:I50)</f>
        <v>362</v>
      </c>
      <c r="J53" s="19">
        <f>SUBTOTAL(9,J2:J50)</f>
        <v>16601.830000000002</v>
      </c>
      <c r="K53" s="19">
        <f t="shared" si="9"/>
        <v>15092.572727272724</v>
      </c>
      <c r="L53" s="19">
        <f t="shared" si="9"/>
        <v>114</v>
      </c>
      <c r="M53" s="19">
        <f t="shared" si="9"/>
        <v>0</v>
      </c>
      <c r="N53" s="19">
        <f t="shared" si="9"/>
        <v>221.84768181818183</v>
      </c>
      <c r="O53" s="19">
        <f t="shared" si="9"/>
        <v>4.59</v>
      </c>
      <c r="P53" s="19">
        <f t="shared" si="9"/>
        <v>1520.0039999999997</v>
      </c>
      <c r="Q53" s="19">
        <f t="shared" si="9"/>
        <v>3773.1431818181809</v>
      </c>
      <c r="R53" s="19">
        <f t="shared" si="9"/>
        <v>22671.14000000001</v>
      </c>
      <c r="S53" s="18"/>
      <c r="T53" s="14"/>
    </row>
  </sheetData>
  <autoFilter ref="A1:T52" xr:uid="{00000000-0001-0000-0000-000000000000}"/>
  <hyperlinks>
    <hyperlink ref="B5" r:id="rId1" xr:uid="{00000000-0004-0000-0000-000000000000}"/>
    <hyperlink ref="B8" r:id="rId2" xr:uid="{00000000-0004-0000-0000-000001000000}"/>
    <hyperlink ref="B9" r:id="rId3" xr:uid="{00000000-0004-0000-0000-000002000000}"/>
    <hyperlink ref="B13" r:id="rId4" xr:uid="{00000000-0004-0000-0000-000003000000}"/>
    <hyperlink ref="B16" r:id="rId5" xr:uid="{00000000-0004-0000-0000-000004000000}"/>
    <hyperlink ref="B17" r:id="rId6" xr:uid="{00000000-0004-0000-0000-000005000000}"/>
    <hyperlink ref="B18" r:id="rId7" xr:uid="{00000000-0004-0000-0000-000006000000}"/>
    <hyperlink ref="B19" r:id="rId8" xr:uid="{00000000-0004-0000-0000-000007000000}"/>
    <hyperlink ref="B20" r:id="rId9" xr:uid="{00000000-0004-0000-0000-000008000000}"/>
    <hyperlink ref="B21" r:id="rId10" xr:uid="{00000000-0004-0000-0000-000009000000}"/>
    <hyperlink ref="B23" r:id="rId11" xr:uid="{00000000-0004-0000-0000-00000A000000}"/>
    <hyperlink ref="B26" r:id="rId12" xr:uid="{00000000-0004-0000-0000-00000B000000}"/>
    <hyperlink ref="B29" r:id="rId13" xr:uid="{00000000-0004-0000-0000-00000C000000}"/>
    <hyperlink ref="B30" r:id="rId14" xr:uid="{00000000-0004-0000-0000-00000D000000}"/>
    <hyperlink ref="B31" r:id="rId15" xr:uid="{00000000-0004-0000-0000-00000E000000}"/>
    <hyperlink ref="B32" r:id="rId16" xr:uid="{00000000-0004-0000-0000-00000F000000}"/>
    <hyperlink ref="B35" r:id="rId17" xr:uid="{00000000-0004-0000-0000-000010000000}"/>
    <hyperlink ref="B38" r:id="rId18" xr:uid="{00000000-0004-0000-0000-000011000000}"/>
    <hyperlink ref="B39" r:id="rId19" xr:uid="{00000000-0004-0000-0000-000012000000}"/>
    <hyperlink ref="B41" r:id="rId20" xr:uid="{00000000-0004-0000-0000-000013000000}"/>
    <hyperlink ref="B43" r:id="rId21" xr:uid="{00000000-0004-0000-0000-000014000000}"/>
    <hyperlink ref="B44" r:id="rId22" xr:uid="{00000000-0004-0000-0000-000015000000}"/>
    <hyperlink ref="B45" r:id="rId23" xr:uid="{00000000-0004-0000-0000-000016000000}"/>
    <hyperlink ref="B46" r:id="rId24" xr:uid="{00000000-0004-0000-0000-000017000000}"/>
    <hyperlink ref="B47" r:id="rId25" xr:uid="{00000000-0004-0000-0000-000018000000}"/>
    <hyperlink ref="B48" r:id="rId26" xr:uid="{00000000-0004-0000-0000-000019000000}"/>
    <hyperlink ref="B49" r:id="rId27" xr:uid="{00000000-0004-0000-0000-00001A000000}"/>
    <hyperlink ref="B50" r:id="rId28" xr:uid="{00000000-0004-0000-0000-00001B000000}"/>
  </hyperlinks>
  <pageMargins left="1" right="1" top="1" bottom="1" header="0.25" footer="0.25"/>
  <pageSetup orientation="portrait"/>
  <headerFooter>
    <oddFooter>&amp;C&amp;"Helvetica Neue,Regular"&amp;12&amp;K000000&amp;P</oddFooter>
  </headerFooter>
  <ignoredErrors>
    <ignoredError sqref="J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Palese</cp:lastModifiedBy>
  <dcterms:modified xsi:type="dcterms:W3CDTF">2024-02-01T20:38:26Z</dcterms:modified>
</cp:coreProperties>
</file>